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-FP2020" sheetId="1" r:id="rId1"/>
    <sheet name="PLAN PRIHODA" sheetId="2" r:id="rId2"/>
    <sheet name="PLAN RASHODA 2020" sheetId="3" r:id="rId3"/>
  </sheets>
  <definedNames>
    <definedName name="_xlnm.Print_Titles" localSheetId="2">'PLAN RASHODA 2020'!$2:$3</definedName>
  </definedNames>
  <calcPr fullCalcOnLoad="1"/>
</workbook>
</file>

<file path=xl/sharedStrings.xml><?xml version="1.0" encoding="utf-8"?>
<sst xmlns="http://schemas.openxmlformats.org/spreadsheetml/2006/main" count="418" uniqueCount="207">
  <si>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</si>
  <si>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</si>
  <si>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</si>
  <si>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</si>
  <si>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</si>
  <si>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</si>
  <si>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</si>
  <si>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</si>
  <si>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</si>
  <si>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</si>
  <si>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</si>
  <si>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</si>
  <si>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</si>
  <si>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</si>
  <si>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</si>
  <si>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</si>
  <si>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</si>
  <si>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</si>
  <si>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</si>
  <si>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</si>
  <si>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</si>
  <si>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</si>
  <si>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</si>
  <si>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</si>
  <si>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</si>
  <si>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</si>
  <si>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</si>
  <si>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</si>
  <si>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</si>
  <si>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</si>
  <si>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</si>
  <si>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</si>
  <si>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</si>
  <si>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</si>
  <si>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</si>
  <si>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</si>
  <si>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</si>
  <si>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Knjige, umjetnička djela i ostale izložbene vrijednosti</t>
  </si>
  <si>
    <t>PRIHODI UKUPNO</t>
  </si>
  <si>
    <t>RASHODI UKUPNO</t>
  </si>
  <si>
    <t>Uredski materijal i ostali mat.rashodi</t>
  </si>
  <si>
    <t>Energija</t>
  </si>
  <si>
    <t>Materijal i dijelovi za tek.i inv.održavanje</t>
  </si>
  <si>
    <t>Sitan inventar</t>
  </si>
  <si>
    <t>Usluge telefona,pošte i prijevoza</t>
  </si>
  <si>
    <t>Usluge tekućeg i investicijs.održavanja</t>
  </si>
  <si>
    <t>Usluge promidžbe  i informiranja</t>
  </si>
  <si>
    <t>Komunalne usluge</t>
  </si>
  <si>
    <t>Zdravstveni pregledi</t>
  </si>
  <si>
    <t>Ostale intelektualne usluge</t>
  </si>
  <si>
    <t>Računalne usluge</t>
  </si>
  <si>
    <t>Usluge banaka i platnog prometa</t>
  </si>
  <si>
    <t>Opći prihodi i primici
Lokalni proračun</t>
  </si>
  <si>
    <t>Službena putovanja</t>
  </si>
  <si>
    <t>Naknada za prijevoz</t>
  </si>
  <si>
    <t>Stručno usavršavanje zaposlenika</t>
  </si>
  <si>
    <t>Materijal i sirovine</t>
  </si>
  <si>
    <t>Ostale usluge</t>
  </si>
  <si>
    <t>Plaće za redovan rad</t>
  </si>
  <si>
    <t>Doprinosi za obvezno zdravstveno osig.</t>
  </si>
  <si>
    <t>Doprinosi za obv.osig.u slučaju nezaposl</t>
  </si>
  <si>
    <t xml:space="preserve">Knjige </t>
  </si>
  <si>
    <t>UKUPNI RASHODI 3-4</t>
  </si>
  <si>
    <t>Opći prihodi i primici
Državni proračun</t>
  </si>
  <si>
    <t xml:space="preserve">Službena,radna i zaštitna odjeća i obuća </t>
  </si>
  <si>
    <t>Ostale naknade troškova zaposlenima</t>
  </si>
  <si>
    <t>Ost.naknade građ.i kućanst.iz proračuna</t>
  </si>
  <si>
    <t>Rashodi za dodatna ulaganja na nefinancijskoj imovini</t>
  </si>
  <si>
    <t>Dodatna ulaganja na građevinskim objek.</t>
  </si>
  <si>
    <t>Dodatna ulaganja na post.i opremi</t>
  </si>
  <si>
    <t>Naknade građanima i kućanst.</t>
  </si>
  <si>
    <t>UKUPNO:</t>
  </si>
  <si>
    <t>Naknada za prijevoz,rad na terenu</t>
  </si>
  <si>
    <t>Program 1002 Plaće zaposlenika</t>
  </si>
  <si>
    <t>A 100001</t>
  </si>
  <si>
    <t>Aktivnost A100001 Rashodi poslovanja</t>
  </si>
  <si>
    <t>A 100002</t>
  </si>
  <si>
    <t>Program 1001 Pojačani standard u školstvu</t>
  </si>
  <si>
    <t>T 100002</t>
  </si>
  <si>
    <t>Matrijalni rashodi</t>
  </si>
  <si>
    <t>Naknada troškova zaposlenima</t>
  </si>
  <si>
    <t xml:space="preserve">Naknada za prijevoz </t>
  </si>
  <si>
    <t>Program 1002 Kapitalno ulaganje</t>
  </si>
  <si>
    <t>OŠ DRAGUTINA DOMJANIĆA,Sveti Ivan Zelina</t>
  </si>
  <si>
    <t>Nak.troškova osobama  izvan rad.odnosa</t>
  </si>
  <si>
    <t>Članarine</t>
  </si>
  <si>
    <t>Pristojbe i naknade (sud.jav.biljež.i dr.)</t>
  </si>
  <si>
    <t>Naknade građ.i kućanst.u naravi-pr.učen.</t>
  </si>
  <si>
    <t>Uredski materijal i ostali mater. rashodi</t>
  </si>
  <si>
    <t>Županijska stručna vijeća</t>
  </si>
  <si>
    <t>Rashodi za nabavu proizvedene dugotrajne imovine</t>
  </si>
  <si>
    <t>Uređaji</t>
  </si>
  <si>
    <t>Ivana Gundulića 2</t>
  </si>
  <si>
    <t>10 380 SVETI IVAN ZELINA</t>
  </si>
  <si>
    <t>Komunikacijska oprema</t>
  </si>
  <si>
    <t>Sportska i glazbena oprema</t>
  </si>
  <si>
    <t>T100001</t>
  </si>
  <si>
    <t>Oprema</t>
  </si>
  <si>
    <t>Tekući projekt T 100002 Dodatna ulaganja</t>
  </si>
  <si>
    <t>Program 1003 Tekuće i investicijsko održavanje u školstvu</t>
  </si>
  <si>
    <t>Usluge tekućeg i investicijskog održavanja</t>
  </si>
  <si>
    <t>T100002</t>
  </si>
  <si>
    <t>Dodatna ulaganja</t>
  </si>
  <si>
    <t>Troškovi sudskih postupaka</t>
  </si>
  <si>
    <t>Zatezne kamate iz poslovnih odnosa</t>
  </si>
  <si>
    <t>Zakupnine i najamnine</t>
  </si>
  <si>
    <t>Ugovori o djelu</t>
  </si>
  <si>
    <t>T 100003</t>
  </si>
  <si>
    <t>Natjecanja</t>
  </si>
  <si>
    <t>Naknade troškova osobama izvan RO</t>
  </si>
  <si>
    <t>Doprinosi na plće</t>
  </si>
  <si>
    <t>Doprinosi za obvezno zdrav. osiguranje</t>
  </si>
  <si>
    <t>Doprinosi za obv.osig.u slučaju nezap.</t>
  </si>
  <si>
    <t>Naknade za prijevoz,za rad na terenu i od.</t>
  </si>
  <si>
    <t>Naknade za rad pred.i izv.tijela,povjer.i sl.</t>
  </si>
  <si>
    <t>Pomoćnici u nastavi</t>
  </si>
  <si>
    <t>Produženi boravak</t>
  </si>
  <si>
    <t>Reprezentacija</t>
  </si>
  <si>
    <t>T 100004</t>
  </si>
  <si>
    <t>Premije osiguranja</t>
  </si>
  <si>
    <t>Gradske</t>
  </si>
  <si>
    <t>AZOO</t>
  </si>
  <si>
    <t>Aktivnost A100001 Nastavno i nenastavno osoblje</t>
  </si>
  <si>
    <t>Nastavno i nenastavno osoblje</t>
  </si>
  <si>
    <t>Rashodi poslovanja</t>
  </si>
  <si>
    <t>Tekuće i investicijsko održavanje</t>
  </si>
  <si>
    <t>Materijal za tekuće i investicijsko održ.</t>
  </si>
  <si>
    <t>Rashodi ua usluge</t>
  </si>
  <si>
    <t>Intelektualne i osobne usluge</t>
  </si>
  <si>
    <t>Program 1003 Minimalni standard u osnovnom školstvu - materijalni i financijski rashodi</t>
  </si>
  <si>
    <t>Tekući projekt T100022 Prsten potpore-pomoćnici u nastavi i stručni komunikacijski posrednici za učenike s teškoćama u razvoju</t>
  </si>
  <si>
    <t>Aktivnost A100001 Tekuće i investicijsko održavanje u školstvu</t>
  </si>
  <si>
    <t>A100001</t>
  </si>
  <si>
    <t>Tekuće i investicijsko održavanje u školstvu</t>
  </si>
  <si>
    <t>Program 1003 Školsko sporstko društvo "Mladost"</t>
  </si>
  <si>
    <t>ŠSD "Mladost"</t>
  </si>
  <si>
    <t>Program 1003 Prehrana u školskoj kuhinji</t>
  </si>
  <si>
    <t>OIB:19247339828</t>
  </si>
  <si>
    <t>Instrumenti,uređaji i strojevi</t>
  </si>
  <si>
    <t>SVEUKUPNO:</t>
  </si>
  <si>
    <t>Prijedlog plana 
za 2018.</t>
  </si>
  <si>
    <t>Projekcija plana
za 2019.</t>
  </si>
  <si>
    <t>Projekcija plana 
za 2020.</t>
  </si>
  <si>
    <t>Program 1003  Zadruga Zelinček</t>
  </si>
  <si>
    <t>Naknade građanima i kućanstvima</t>
  </si>
  <si>
    <t>Ostale naknade iz proračuna u novcu</t>
  </si>
  <si>
    <t>Tekući projekt T100030 SUFINANCIRANJE PREHRANE UČENIKA OŠ</t>
  </si>
  <si>
    <t xml:space="preserve">Izvor 4.S. ZAKLADA </t>
  </si>
  <si>
    <t>Izvor 4. ŠKOLSKA SHEMA Mlijeko i voće</t>
  </si>
  <si>
    <t>Ukupno prihodi i primici za 2020.</t>
  </si>
  <si>
    <t>Aktivnost A100006 Produženi boravak</t>
  </si>
  <si>
    <t>Aktivnost T100003 Rashodi poslovanja</t>
  </si>
  <si>
    <t>Aktivnost T100008 Rashodi poslovanja</t>
  </si>
  <si>
    <t>Aktivnost T100004 Rashodi poslovanja</t>
  </si>
  <si>
    <t>Tekući projekt T100001 Županijska stručna vijeća-Kemija,Razredna nastava</t>
  </si>
  <si>
    <t>Tekući projekt T100002 Natjecanja</t>
  </si>
  <si>
    <t>Tekući projekt T100012 Oprema škola</t>
  </si>
  <si>
    <t xml:space="preserve"> </t>
  </si>
  <si>
    <t>Tekući projekt A100002 Pomoćnici u nastavi-Bez zasnivanja RO,Mladi za mlade, Pomoć sebi i drugima</t>
  </si>
  <si>
    <t xml:space="preserve">Naknade troškova osobama izvan radnog </t>
  </si>
  <si>
    <t xml:space="preserve">Naknade troškova osobama izvan RO </t>
  </si>
  <si>
    <t>Uredska oprema i namještaj</t>
  </si>
  <si>
    <t>Doprinos za obvezno zdravstveno osigur.</t>
  </si>
  <si>
    <t>Doprinos za obve.osiguranje u sl.nezap.</t>
  </si>
  <si>
    <t>Tekući projekt T100016 PROJEKT ŠKOLSKA PREHRANA</t>
  </si>
  <si>
    <t>Osiguravanje školske prehrane za djecu u Riziku od siromaštva</t>
  </si>
  <si>
    <t>Tekući projekt T100044 FINANCIRANJE NABAVE UDŽBENIKA U OSNOVNIM ŠKOLAMA</t>
  </si>
  <si>
    <t>Izvor 1. Zagrebačka županija-izvan decentralizacije, GRAD Sv.I.Zelina</t>
  </si>
  <si>
    <t xml:space="preserve">Ostale naknade građanima i kućanstvima  iz proračuna </t>
  </si>
  <si>
    <t>Naknade građanima i kućanstvima u naravi</t>
  </si>
  <si>
    <t>Tekući projekt T100004 OBLJETNICA ŠKOLA</t>
  </si>
  <si>
    <t>Naknade građanima i kućanstvima iz EU sr.</t>
  </si>
  <si>
    <t>Naknade građanima ikućanstvima iz EU sr.</t>
  </si>
  <si>
    <t>Tekući projekt T100033 ŠKOLSKA SHEMA</t>
  </si>
  <si>
    <t xml:space="preserve">Opći prihodi i primici
Državni proračun
5.K.
</t>
  </si>
  <si>
    <t xml:space="preserve">Opći prihodi i primici
Županijski proračun
4.1.
</t>
  </si>
  <si>
    <t xml:space="preserve">Prihodi za posebne namjene
4.L.
</t>
  </si>
  <si>
    <t xml:space="preserve">Pomoći
5.K.
</t>
  </si>
  <si>
    <t>PROJEKCIJA PLANA ZA 2021.</t>
  </si>
  <si>
    <t>Ukupno prihodi i primici za 2021.</t>
  </si>
  <si>
    <t xml:space="preserve">P631001T100011   0980  </t>
  </si>
  <si>
    <r>
      <t xml:space="preserve">Grad  </t>
    </r>
    <r>
      <rPr>
        <b/>
        <sz val="9"/>
        <color indexed="10"/>
        <rFont val="Arial"/>
        <family val="2"/>
      </rPr>
      <t xml:space="preserve"> P631001T100020</t>
    </r>
  </si>
  <si>
    <t>P631001T100012 škola</t>
  </si>
  <si>
    <t>P631001T100004 ŠŠD</t>
  </si>
  <si>
    <t>Oprema za održavanje i zaštitu</t>
  </si>
  <si>
    <t>P631001T100004</t>
  </si>
  <si>
    <t>P631001T100001</t>
  </si>
  <si>
    <t>P631001T100002</t>
  </si>
  <si>
    <t xml:space="preserve">PRIJEDLOG PLANA ZA 2020.
</t>
  </si>
  <si>
    <t>Knjige-udžbenici</t>
  </si>
  <si>
    <t xml:space="preserve">Donacije
6.3.
</t>
  </si>
  <si>
    <t xml:space="preserve">Vlastiti prihodi
3.3.
</t>
  </si>
  <si>
    <t>PROJEKCIJA PLANA ZA 2022.</t>
  </si>
  <si>
    <t>Ukupno prihodi i primici za 2022.</t>
  </si>
  <si>
    <t>Prijedlog plana 
za 2020.</t>
  </si>
  <si>
    <t>Projekcija plana
za 2021.</t>
  </si>
  <si>
    <t>Projekcija plana 
za 2022.</t>
  </si>
  <si>
    <t>P631001T100006     0980</t>
  </si>
  <si>
    <t>P631001A100001     0912</t>
  </si>
  <si>
    <t>P631001T100003    0980</t>
  </si>
  <si>
    <t>P631001A100002    0912</t>
  </si>
  <si>
    <t>Predsjednik školskog odbora</t>
  </si>
  <si>
    <t>Ana Poldrugač v.r.</t>
  </si>
  <si>
    <t>FINANCIJSKI  PLAN RASHODA I IZDATAKA   ZA 2020.   I    PROJEKCIJE ZA  2021.2022.</t>
  </si>
  <si>
    <t>PLAN PRIHODA I PRIMITAKA ZA   2020. I PROJEKCIJE ZA 2021. 2022.</t>
  </si>
  <si>
    <t xml:space="preserve">FINANCIJSKI PLAN OSNOVNA ŠKOLA DRAGUTINA DOMJANIĆA, Sveti Ivan Zelina 
 ZA 2020. I PROJEKCIJA PLANA ZA  2021. I 2022. GODINU
OPĆI DIO   </t>
  </si>
  <si>
    <t>U Svetom Ivanu Zelini, 19.12.2019.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</si>
</sst>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  <numFmt numFmtId="181" formatCode="#,##0\ &quot;kn&quot;"/>
  </numFmts>
  <fonts count="9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MS Sans Serif"/>
      <family val="2"/>
    </font>
    <font>
      <i/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56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MS Sans Serif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sz val="9"/>
      <color theme="3" tint="-0.4999699890613556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MS Sans Serif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b/>
      <i/>
      <sz val="10"/>
      <color rgb="FFFF0000"/>
      <name val="Arial"/>
      <family val="2"/>
    </font>
    <font>
      <b/>
      <i/>
      <sz val="10"/>
      <color rgb="FFFF0000"/>
      <name val="MS Sans Serif"/>
      <family val="2"/>
    </font>
    <font>
      <b/>
      <i/>
      <sz val="12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9" fillId="44" borderId="7" applyNumberFormat="0" applyAlignment="0" applyProtection="0"/>
    <xf numFmtId="0" fontId="70" fillId="44" borderId="8" applyNumberFormat="0" applyAlignment="0" applyProtection="0"/>
    <xf numFmtId="0" fontId="15" fillId="0" borderId="9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8" fillId="47" borderId="1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0" xfId="0" applyFont="1" applyBorder="1" applyAlignment="1" quotePrefix="1">
      <alignment horizontal="left" vertical="center" wrapText="1"/>
    </xf>
    <xf numFmtId="0" fontId="29" fillId="0" borderId="40" xfId="0" applyFont="1" applyBorder="1" applyAlignment="1" quotePrefix="1">
      <alignment horizontal="center" vertical="center" wrapText="1"/>
    </xf>
    <xf numFmtId="0" fontId="26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6" fillId="0" borderId="41" xfId="0" applyNumberFormat="1" applyFont="1" applyFill="1" applyBorder="1" applyAlignment="1" applyProtection="1">
      <alignment horizont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1" fillId="0" borderId="40" xfId="0" applyNumberFormat="1" applyFont="1" applyFill="1" applyBorder="1" applyAlignment="1" applyProtection="1">
      <alignment/>
      <protection/>
    </xf>
    <xf numFmtId="3" fontId="33" fillId="0" borderId="41" xfId="0" applyNumberFormat="1" applyFont="1" applyBorder="1" applyAlignment="1">
      <alignment horizontal="right"/>
    </xf>
    <xf numFmtId="3" fontId="33" fillId="0" borderId="41" xfId="0" applyNumberFormat="1" applyFont="1" applyFill="1" applyBorder="1" applyAlignment="1" applyProtection="1">
      <alignment horizontal="right" wrapText="1"/>
      <protection/>
    </xf>
    <xf numFmtId="3" fontId="33" fillId="0" borderId="42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0" fontId="25" fillId="50" borderId="41" xfId="0" applyNumberFormat="1" applyFont="1" applyFill="1" applyBorder="1" applyAlignment="1" applyProtection="1">
      <alignment wrapText="1"/>
      <protection/>
    </xf>
    <xf numFmtId="4" fontId="24" fillId="0" borderId="41" xfId="0" applyNumberFormat="1" applyFont="1" applyFill="1" applyBorder="1" applyAlignment="1" applyProtection="1">
      <alignment/>
      <protection/>
    </xf>
    <xf numFmtId="4" fontId="23" fillId="0" borderId="41" xfId="0" applyNumberFormat="1" applyFont="1" applyFill="1" applyBorder="1" applyAlignment="1" applyProtection="1">
      <alignment/>
      <protection/>
    </xf>
    <xf numFmtId="4" fontId="83" fillId="0" borderId="41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 horizontal="center"/>
      <protection/>
    </xf>
    <xf numFmtId="4" fontId="23" fillId="0" borderId="44" xfId="0" applyNumberFormat="1" applyFont="1" applyFill="1" applyBorder="1" applyAlignment="1" applyProtection="1">
      <alignment/>
      <protection/>
    </xf>
    <xf numFmtId="4" fontId="24" fillId="0" borderId="44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4" fontId="23" fillId="0" borderId="45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4" fontId="23" fillId="0" borderId="46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0" fontId="26" fillId="28" borderId="41" xfId="0" applyNumberFormat="1" applyFont="1" applyFill="1" applyBorder="1" applyAlignment="1" applyProtection="1">
      <alignment horizontal="center"/>
      <protection/>
    </xf>
    <xf numFmtId="0" fontId="26" fillId="28" borderId="41" xfId="0" applyNumberFormat="1" applyFont="1" applyFill="1" applyBorder="1" applyAlignment="1" applyProtection="1">
      <alignment wrapText="1"/>
      <protection/>
    </xf>
    <xf numFmtId="4" fontId="24" fillId="28" borderId="41" xfId="0" applyNumberFormat="1" applyFont="1" applyFill="1" applyBorder="1" applyAlignment="1" applyProtection="1">
      <alignment/>
      <protection/>
    </xf>
    <xf numFmtId="4" fontId="24" fillId="50" borderId="41" xfId="0" applyNumberFormat="1" applyFont="1" applyFill="1" applyBorder="1" applyAlignment="1" applyProtection="1">
      <alignment/>
      <protection/>
    </xf>
    <xf numFmtId="0" fontId="26" fillId="12" borderId="41" xfId="0" applyNumberFormat="1" applyFont="1" applyFill="1" applyBorder="1" applyAlignment="1" applyProtection="1">
      <alignment horizontal="center"/>
      <protection/>
    </xf>
    <xf numFmtId="0" fontId="26" fillId="12" borderId="41" xfId="0" applyNumberFormat="1" applyFont="1" applyFill="1" applyBorder="1" applyAlignment="1" applyProtection="1">
      <alignment wrapText="1"/>
      <protection/>
    </xf>
    <xf numFmtId="4" fontId="24" fillId="12" borderId="41" xfId="0" applyNumberFormat="1" applyFont="1" applyFill="1" applyBorder="1" applyAlignment="1" applyProtection="1">
      <alignment/>
      <protection/>
    </xf>
    <xf numFmtId="0" fontId="26" fillId="51" borderId="41" xfId="0" applyNumberFormat="1" applyFont="1" applyFill="1" applyBorder="1" applyAlignment="1" applyProtection="1">
      <alignment wrapText="1"/>
      <protection/>
    </xf>
    <xf numFmtId="4" fontId="24" fillId="51" borderId="41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6" fillId="51" borderId="47" xfId="0" applyNumberFormat="1" applyFont="1" applyFill="1" applyBorder="1" applyAlignment="1" applyProtection="1">
      <alignment horizontal="center"/>
      <protection/>
    </xf>
    <xf numFmtId="4" fontId="24" fillId="51" borderId="47" xfId="0" applyNumberFormat="1" applyFont="1" applyFill="1" applyBorder="1" applyAlignment="1" applyProtection="1">
      <alignment/>
      <protection/>
    </xf>
    <xf numFmtId="4" fontId="23" fillId="51" borderId="47" xfId="0" applyNumberFormat="1" applyFont="1" applyFill="1" applyBorder="1" applyAlignment="1" applyProtection="1">
      <alignment/>
      <protection/>
    </xf>
    <xf numFmtId="0" fontId="26" fillId="51" borderId="41" xfId="0" applyNumberFormat="1" applyFont="1" applyFill="1" applyBorder="1" applyAlignment="1" applyProtection="1">
      <alignment horizontal="left"/>
      <protection/>
    </xf>
    <xf numFmtId="0" fontId="26" fillId="51" borderId="47" xfId="0" applyNumberFormat="1" applyFont="1" applyFill="1" applyBorder="1" applyAlignment="1" applyProtection="1">
      <alignment horizontal="left"/>
      <protection/>
    </xf>
    <xf numFmtId="0" fontId="26" fillId="51" borderId="47" xfId="0" applyNumberFormat="1" applyFont="1" applyFill="1" applyBorder="1" applyAlignment="1" applyProtection="1">
      <alignment wrapText="1"/>
      <protection/>
    </xf>
    <xf numFmtId="4" fontId="24" fillId="51" borderId="44" xfId="0" applyNumberFormat="1" applyFont="1" applyFill="1" applyBorder="1" applyAlignment="1" applyProtection="1">
      <alignment/>
      <protection/>
    </xf>
    <xf numFmtId="4" fontId="23" fillId="51" borderId="41" xfId="0" applyNumberFormat="1" applyFont="1" applyFill="1" applyBorder="1" applyAlignment="1" applyProtection="1">
      <alignment/>
      <protection/>
    </xf>
    <xf numFmtId="4" fontId="24" fillId="28" borderId="47" xfId="0" applyNumberFormat="1" applyFont="1" applyFill="1" applyBorder="1" applyAlignment="1" applyProtection="1">
      <alignment/>
      <protection/>
    </xf>
    <xf numFmtId="4" fontId="23" fillId="28" borderId="47" xfId="0" applyNumberFormat="1" applyFont="1" applyFill="1" applyBorder="1" applyAlignment="1" applyProtection="1">
      <alignment/>
      <protection/>
    </xf>
    <xf numFmtId="4" fontId="23" fillId="12" borderId="41" xfId="0" applyNumberFormat="1" applyFont="1" applyFill="1" applyBorder="1" applyAlignment="1" applyProtection="1">
      <alignment/>
      <protection/>
    </xf>
    <xf numFmtId="4" fontId="26" fillId="51" borderId="47" xfId="0" applyNumberFormat="1" applyFont="1" applyFill="1" applyBorder="1" applyAlignment="1" applyProtection="1">
      <alignment/>
      <protection/>
    </xf>
    <xf numFmtId="0" fontId="23" fillId="0" borderId="41" xfId="0" applyNumberFormat="1" applyFont="1" applyFill="1" applyBorder="1" applyAlignment="1" applyProtection="1">
      <alignment wrapText="1"/>
      <protection/>
    </xf>
    <xf numFmtId="0" fontId="25" fillId="50" borderId="41" xfId="0" applyNumberFormat="1" applyFont="1" applyFill="1" applyBorder="1" applyAlignment="1" applyProtection="1">
      <alignment horizontal="center"/>
      <protection/>
    </xf>
    <xf numFmtId="4" fontId="23" fillId="50" borderId="41" xfId="0" applyNumberFormat="1" applyFont="1" applyFill="1" applyBorder="1" applyAlignment="1" applyProtection="1">
      <alignment/>
      <protection/>
    </xf>
    <xf numFmtId="0" fontId="23" fillId="50" borderId="41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52" borderId="41" xfId="0" applyNumberFormat="1" applyFont="1" applyFill="1" applyBorder="1" applyAlignment="1" applyProtection="1">
      <alignment wrapText="1"/>
      <protection/>
    </xf>
    <xf numFmtId="0" fontId="25" fillId="52" borderId="41" xfId="0" applyNumberFormat="1" applyFont="1" applyFill="1" applyBorder="1" applyAlignment="1" applyProtection="1">
      <alignment horizontal="center"/>
      <protection/>
    </xf>
    <xf numFmtId="4" fontId="24" fillId="52" borderId="41" xfId="0" applyNumberFormat="1" applyFont="1" applyFill="1" applyBorder="1" applyAlignment="1" applyProtection="1">
      <alignment/>
      <protection/>
    </xf>
    <xf numFmtId="4" fontId="40" fillId="0" borderId="41" xfId="0" applyNumberFormat="1" applyFont="1" applyFill="1" applyBorder="1" applyAlignment="1" applyProtection="1">
      <alignment/>
      <protection/>
    </xf>
    <xf numFmtId="4" fontId="23" fillId="52" borderId="41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4" fillId="52" borderId="47" xfId="0" applyNumberFormat="1" applyFont="1" applyFill="1" applyBorder="1" applyAlignment="1" applyProtection="1">
      <alignment/>
      <protection/>
    </xf>
    <xf numFmtId="0" fontId="26" fillId="52" borderId="47" xfId="0" applyNumberFormat="1" applyFont="1" applyFill="1" applyBorder="1" applyAlignment="1" applyProtection="1">
      <alignment horizontal="center"/>
      <protection/>
    </xf>
    <xf numFmtId="0" fontId="26" fillId="52" borderId="47" xfId="0" applyNumberFormat="1" applyFont="1" applyFill="1" applyBorder="1" applyAlignment="1" applyProtection="1">
      <alignment wrapText="1"/>
      <protection/>
    </xf>
    <xf numFmtId="0" fontId="25" fillId="12" borderId="41" xfId="0" applyNumberFormat="1" applyFont="1" applyFill="1" applyBorder="1" applyAlignment="1" applyProtection="1">
      <alignment wrapText="1"/>
      <protection/>
    </xf>
    <xf numFmtId="0" fontId="26" fillId="12" borderId="47" xfId="0" applyNumberFormat="1" applyFont="1" applyFill="1" applyBorder="1" applyAlignment="1" applyProtection="1">
      <alignment horizontal="center"/>
      <protection/>
    </xf>
    <xf numFmtId="0" fontId="26" fillId="12" borderId="47" xfId="0" applyNumberFormat="1" applyFont="1" applyFill="1" applyBorder="1" applyAlignment="1" applyProtection="1">
      <alignment wrapText="1"/>
      <protection/>
    </xf>
    <xf numFmtId="4" fontId="23" fillId="12" borderId="47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5" fillId="12" borderId="41" xfId="0" applyNumberFormat="1" applyFont="1" applyFill="1" applyBorder="1" applyAlignment="1" applyProtection="1">
      <alignment horizontal="center"/>
      <protection/>
    </xf>
    <xf numFmtId="0" fontId="23" fillId="52" borderId="41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4" fontId="43" fillId="12" borderId="41" xfId="0" applyNumberFormat="1" applyFont="1" applyFill="1" applyBorder="1" applyAlignment="1" applyProtection="1">
      <alignment/>
      <protection/>
    </xf>
    <xf numFmtId="4" fontId="24" fillId="12" borderId="47" xfId="0" applyNumberFormat="1" applyFont="1" applyFill="1" applyBorder="1" applyAlignment="1" applyProtection="1">
      <alignment/>
      <protection/>
    </xf>
    <xf numFmtId="0" fontId="42" fillId="0" borderId="41" xfId="0" applyNumberFormat="1" applyFont="1" applyFill="1" applyBorder="1" applyAlignment="1" applyProtection="1">
      <alignment horizontal="center"/>
      <protection/>
    </xf>
    <xf numFmtId="4" fontId="84" fillId="52" borderId="41" xfId="0" applyNumberFormat="1" applyFont="1" applyFill="1" applyBorder="1" applyAlignment="1" applyProtection="1">
      <alignment/>
      <protection/>
    </xf>
    <xf numFmtId="0" fontId="85" fillId="52" borderId="0" xfId="0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/>
      <protection/>
    </xf>
    <xf numFmtId="4" fontId="24" fillId="52" borderId="0" xfId="0" applyNumberFormat="1" applyFont="1" applyFill="1" applyBorder="1" applyAlignment="1" applyProtection="1">
      <alignment/>
      <protection/>
    </xf>
    <xf numFmtId="4" fontId="24" fillId="52" borderId="45" xfId="0" applyNumberFormat="1" applyFont="1" applyFill="1" applyBorder="1" applyAlignment="1" applyProtection="1">
      <alignment/>
      <protection/>
    </xf>
    <xf numFmtId="0" fontId="0" fillId="51" borderId="47" xfId="0" applyNumberFormat="1" applyFill="1" applyBorder="1" applyAlignment="1" applyProtection="1">
      <alignment/>
      <protection/>
    </xf>
    <xf numFmtId="0" fontId="44" fillId="0" borderId="48" xfId="0" applyNumberFormat="1" applyFont="1" applyFill="1" applyBorder="1" applyAlignment="1" applyProtection="1">
      <alignment horizontal="center" vertical="center" wrapText="1"/>
      <protection/>
    </xf>
    <xf numFmtId="0" fontId="26" fillId="51" borderId="47" xfId="0" applyNumberFormat="1" applyFont="1" applyFill="1" applyBorder="1" applyAlignment="1" applyProtection="1">
      <alignment/>
      <protection/>
    </xf>
    <xf numFmtId="0" fontId="22" fillId="28" borderId="47" xfId="0" applyNumberFormat="1" applyFont="1" applyFill="1" applyBorder="1" applyAlignment="1" applyProtection="1">
      <alignment horizontal="center"/>
      <protection/>
    </xf>
    <xf numFmtId="0" fontId="22" fillId="28" borderId="47" xfId="0" applyNumberFormat="1" applyFont="1" applyFill="1" applyBorder="1" applyAlignment="1" applyProtection="1">
      <alignment wrapText="1"/>
      <protection/>
    </xf>
    <xf numFmtId="4" fontId="43" fillId="28" borderId="47" xfId="0" applyNumberFormat="1" applyFont="1" applyFill="1" applyBorder="1" applyAlignment="1" applyProtection="1">
      <alignment/>
      <protection/>
    </xf>
    <xf numFmtId="4" fontId="40" fillId="28" borderId="47" xfId="0" applyNumberFormat="1" applyFont="1" applyFill="1" applyBorder="1" applyAlignment="1" applyProtection="1">
      <alignment/>
      <protection/>
    </xf>
    <xf numFmtId="4" fontId="43" fillId="28" borderId="41" xfId="0" applyNumberFormat="1" applyFont="1" applyFill="1" applyBorder="1" applyAlignment="1" applyProtection="1">
      <alignment/>
      <protection/>
    </xf>
    <xf numFmtId="4" fontId="86" fillId="51" borderId="41" xfId="0" applyNumberFormat="1" applyFont="1" applyFill="1" applyBorder="1" applyAlignment="1" applyProtection="1">
      <alignment/>
      <protection/>
    </xf>
    <xf numFmtId="4" fontId="21" fillId="0" borderId="28" xfId="0" applyNumberFormat="1" applyFont="1" applyBorder="1" applyAlignment="1">
      <alignment/>
    </xf>
    <xf numFmtId="4" fontId="33" fillId="0" borderId="41" xfId="0" applyNumberFormat="1" applyFont="1" applyBorder="1" applyAlignment="1">
      <alignment horizontal="right"/>
    </xf>
    <xf numFmtId="4" fontId="33" fillId="0" borderId="41" xfId="0" applyNumberFormat="1" applyFont="1" applyFill="1" applyBorder="1" applyAlignment="1" applyProtection="1">
      <alignment horizontal="right" wrapText="1"/>
      <protection/>
    </xf>
    <xf numFmtId="0" fontId="25" fillId="50" borderId="44" xfId="0" applyNumberFormat="1" applyFont="1" applyFill="1" applyBorder="1" applyAlignment="1" applyProtection="1">
      <alignment horizontal="center"/>
      <protection/>
    </xf>
    <xf numFmtId="0" fontId="25" fillId="50" borderId="44" xfId="0" applyNumberFormat="1" applyFont="1" applyFill="1" applyBorder="1" applyAlignment="1" applyProtection="1">
      <alignment wrapText="1"/>
      <protection/>
    </xf>
    <xf numFmtId="4" fontId="24" fillId="50" borderId="44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0" fontId="26" fillId="51" borderId="41" xfId="0" applyNumberFormat="1" applyFont="1" applyFill="1" applyBorder="1" applyAlignment="1" applyProtection="1">
      <alignment/>
      <protection/>
    </xf>
    <xf numFmtId="0" fontId="0" fillId="51" borderId="41" xfId="0" applyNumberFormat="1" applyFill="1" applyBorder="1" applyAlignment="1" applyProtection="1">
      <alignment/>
      <protection/>
    </xf>
    <xf numFmtId="4" fontId="83" fillId="0" borderId="0" xfId="0" applyNumberFormat="1" applyFont="1" applyFill="1" applyBorder="1" applyAlignment="1" applyProtection="1">
      <alignment/>
      <protection/>
    </xf>
    <xf numFmtId="4" fontId="87" fillId="52" borderId="41" xfId="0" applyNumberFormat="1" applyFont="1" applyFill="1" applyBorder="1" applyAlignment="1" applyProtection="1">
      <alignment/>
      <protection/>
    </xf>
    <xf numFmtId="4" fontId="21" fillId="0" borderId="28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wrapText="1"/>
    </xf>
    <xf numFmtId="4" fontId="21" fillId="0" borderId="20" xfId="0" applyNumberFormat="1" applyFont="1" applyBorder="1" applyAlignment="1">
      <alignment horizontal="center" vertical="center" wrapText="1"/>
    </xf>
    <xf numFmtId="4" fontId="45" fillId="0" borderId="41" xfId="0" applyNumberFormat="1" applyFont="1" applyFill="1" applyBorder="1" applyAlignment="1" applyProtection="1">
      <alignment/>
      <protection/>
    </xf>
    <xf numFmtId="4" fontId="45" fillId="52" borderId="41" xfId="0" applyNumberFormat="1" applyFont="1" applyFill="1" applyBorder="1" applyAlignment="1" applyProtection="1">
      <alignment/>
      <protection/>
    </xf>
    <xf numFmtId="0" fontId="86" fillId="0" borderId="0" xfId="0" applyNumberFormat="1" applyFont="1" applyFill="1" applyBorder="1" applyAlignment="1" applyProtection="1">
      <alignment wrapText="1"/>
      <protection/>
    </xf>
    <xf numFmtId="4" fontId="86" fillId="0" borderId="0" xfId="0" applyNumberFormat="1" applyFont="1" applyFill="1" applyBorder="1" applyAlignment="1" applyProtection="1">
      <alignment/>
      <protection/>
    </xf>
    <xf numFmtId="1" fontId="21" fillId="0" borderId="32" xfId="0" applyNumberFormat="1" applyFont="1" applyBorder="1" applyAlignment="1">
      <alignment horizontal="left" wrapText="1"/>
    </xf>
    <xf numFmtId="4" fontId="21" fillId="0" borderId="34" xfId="0" applyNumberFormat="1" applyFont="1" applyBorder="1" applyAlignment="1">
      <alignment/>
    </xf>
    <xf numFmtId="0" fontId="88" fillId="0" borderId="0" xfId="0" applyNumberFormat="1" applyFont="1" applyFill="1" applyBorder="1" applyAlignment="1" applyProtection="1">
      <alignment wrapText="1"/>
      <protection/>
    </xf>
    <xf numFmtId="4" fontId="24" fillId="52" borderId="44" xfId="0" applyNumberFormat="1" applyFont="1" applyFill="1" applyBorder="1" applyAlignment="1" applyProtection="1">
      <alignment/>
      <protection/>
    </xf>
    <xf numFmtId="4" fontId="23" fillId="52" borderId="44" xfId="0" applyNumberFormat="1" applyFont="1" applyFill="1" applyBorder="1" applyAlignment="1" applyProtection="1">
      <alignment/>
      <protection/>
    </xf>
    <xf numFmtId="4" fontId="33" fillId="0" borderId="41" xfId="0" applyNumberFormat="1" applyFont="1" applyFill="1" applyBorder="1" applyAlignment="1" applyProtection="1">
      <alignment horizontal="center" wrapText="1"/>
      <protection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0" fontId="33" fillId="0" borderId="42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left" wrapText="1"/>
    </xf>
    <xf numFmtId="0" fontId="33" fillId="0" borderId="48" xfId="0" applyFont="1" applyBorder="1" applyAlignment="1" quotePrefix="1">
      <alignment horizontal="left" wrapText="1"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35" fillId="0" borderId="40" xfId="0" applyNumberFormat="1" applyFont="1" applyFill="1" applyBorder="1" applyAlignment="1" applyProtection="1">
      <alignment horizontal="left" wrapText="1"/>
      <protection/>
    </xf>
    <xf numFmtId="0" fontId="35" fillId="0" borderId="48" xfId="0" applyNumberFormat="1" applyFont="1" applyFill="1" applyBorder="1" applyAlignment="1" applyProtection="1">
      <alignment horizontal="left" wrapText="1"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48" xfId="0" applyNumberFormat="1" applyFont="1" applyFill="1" applyBorder="1" applyAlignment="1" applyProtection="1" quotePrefix="1">
      <alignment horizontal="left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42" xfId="0" applyFont="1" applyBorder="1" applyAlignment="1" quotePrefix="1">
      <alignment horizontal="left"/>
    </xf>
    <xf numFmtId="0" fontId="35" fillId="0" borderId="40" xfId="0" applyFont="1" applyBorder="1" applyAlignment="1" quotePrefix="1">
      <alignment horizontal="left"/>
    </xf>
    <xf numFmtId="0" fontId="35" fillId="0" borderId="48" xfId="0" applyFont="1" applyBorder="1" applyAlignment="1" quotePrefix="1">
      <alignment horizontal="left"/>
    </xf>
    <xf numFmtId="0" fontId="27" fillId="0" borderId="4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40" xfId="0" applyNumberFormat="1" applyFont="1" applyFill="1" applyBorder="1" applyAlignment="1" applyProtection="1">
      <alignment horizontal="center" vertical="center" wrapText="1"/>
      <protection/>
    </xf>
    <xf numFmtId="0" fontId="33" fillId="0" borderId="42" xfId="0" applyNumberFormat="1" applyFont="1" applyFill="1" applyBorder="1" applyAlignment="1" applyProtection="1">
      <alignment horizontal="left" wrapText="1"/>
      <protection/>
    </xf>
    <xf numFmtId="0" fontId="33" fillId="0" borderId="40" xfId="0" applyNumberFormat="1" applyFont="1" applyFill="1" applyBorder="1" applyAlignment="1" applyProtection="1">
      <alignment horizontal="left" wrapText="1"/>
      <protection/>
    </xf>
    <xf numFmtId="0" fontId="33" fillId="0" borderId="48" xfId="0" applyNumberFormat="1" applyFont="1" applyFill="1" applyBorder="1" applyAlignment="1" applyProtection="1">
      <alignment horizontal="left" wrapText="1"/>
      <protection/>
    </xf>
    <xf numFmtId="4" fontId="22" fillId="0" borderId="38" xfId="0" applyNumberFormat="1" applyFont="1" applyBorder="1" applyAlignment="1">
      <alignment horizontal="center"/>
    </xf>
    <xf numFmtId="4" fontId="22" fillId="0" borderId="49" xfId="0" applyNumberFormat="1" applyFont="1" applyBorder="1" applyAlignment="1">
      <alignment horizontal="center"/>
    </xf>
    <xf numFmtId="4" fontId="22" fillId="0" borderId="50" xfId="0" applyNumberFormat="1" applyFont="1" applyBorder="1" applyAlignment="1">
      <alignment horizontal="center"/>
    </xf>
    <xf numFmtId="0" fontId="27" fillId="0" borderId="46" xfId="0" applyNumberFormat="1" applyFont="1" applyFill="1" applyBorder="1" applyAlignment="1" applyProtection="1" quotePrefix="1">
      <alignment horizontal="left" wrapText="1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0" fontId="35" fillId="0" borderId="3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4" fontId="22" fillId="0" borderId="39" xfId="0" applyNumberFormat="1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0" fillId="0" borderId="46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6" fillId="51" borderId="42" xfId="0" applyNumberFormat="1" applyFont="1" applyFill="1" applyBorder="1" applyAlignment="1" applyProtection="1">
      <alignment wrapText="1"/>
      <protection/>
    </xf>
    <xf numFmtId="0" fontId="26" fillId="51" borderId="48" xfId="0" applyNumberFormat="1" applyFont="1" applyFill="1" applyBorder="1" applyAlignment="1" applyProtection="1">
      <alignment wrapText="1"/>
      <protection/>
    </xf>
    <xf numFmtId="0" fontId="88" fillId="0" borderId="0" xfId="0" applyNumberFormat="1" applyFont="1" applyFill="1" applyBorder="1" applyAlignment="1" applyProtection="1">
      <alignment wrapText="1"/>
      <protection/>
    </xf>
    <xf numFmtId="0" fontId="89" fillId="0" borderId="0" xfId="0" applyNumberFormat="1" applyFont="1" applyFill="1" applyBorder="1" applyAlignment="1" applyProtection="1">
      <alignment/>
      <protection/>
    </xf>
    <xf numFmtId="4" fontId="86" fillId="0" borderId="46" xfId="0" applyNumberFormat="1" applyFont="1" applyFill="1" applyBorder="1" applyAlignment="1" applyProtection="1">
      <alignment/>
      <protection/>
    </xf>
    <xf numFmtId="0" fontId="90" fillId="0" borderId="46" xfId="0" applyNumberFormat="1" applyFont="1" applyFill="1" applyBorder="1" applyAlignment="1" applyProtection="1">
      <alignment wrapText="1"/>
      <protection/>
    </xf>
    <xf numFmtId="0" fontId="91" fillId="0" borderId="46" xfId="0" applyNumberFormat="1" applyFont="1" applyFill="1" applyBorder="1" applyAlignment="1" applyProtection="1">
      <alignment/>
      <protection/>
    </xf>
    <xf numFmtId="0" fontId="0" fillId="51" borderId="48" xfId="0" applyNumberFormat="1" applyFill="1" applyBorder="1" applyAlignment="1" applyProtection="1">
      <alignment/>
      <protection/>
    </xf>
    <xf numFmtId="0" fontId="92" fillId="0" borderId="0" xfId="0" applyNumberFormat="1" applyFont="1" applyFill="1" applyBorder="1" applyAlignment="1" applyProtection="1">
      <alignment wrapText="1"/>
      <protection/>
    </xf>
    <xf numFmtId="0" fontId="93" fillId="0" borderId="0" xfId="0" applyNumberFormat="1" applyFont="1" applyFill="1" applyBorder="1" applyAlignment="1" applyProtection="1">
      <alignment/>
      <protection/>
    </xf>
    <xf numFmtId="4" fontId="86" fillId="0" borderId="0" xfId="0" applyNumberFormat="1" applyFont="1" applyFill="1" applyBorder="1" applyAlignment="1" applyProtection="1">
      <alignment/>
      <protection/>
    </xf>
    <xf numFmtId="0" fontId="38" fillId="35" borderId="44" xfId="0" applyNumberFormat="1" applyFont="1" applyFill="1" applyBorder="1" applyAlignment="1" applyProtection="1">
      <alignment horizontal="center" vertical="center" wrapText="1"/>
      <protection/>
    </xf>
    <xf numFmtId="0" fontId="38" fillId="35" borderId="47" xfId="0" applyNumberFormat="1" applyFont="1" applyFill="1" applyBorder="1" applyAlignment="1" applyProtection="1">
      <alignment horizontal="center" vertical="center" wrapText="1"/>
      <protection/>
    </xf>
    <xf numFmtId="0" fontId="38" fillId="0" borderId="44" xfId="0" applyNumberFormat="1" applyFont="1" applyFill="1" applyBorder="1" applyAlignment="1" applyProtection="1">
      <alignment horizontal="center" vertical="center" wrapText="1"/>
      <protection/>
    </xf>
    <xf numFmtId="0" fontId="38" fillId="0" borderId="47" xfId="0" applyNumberFormat="1" applyFont="1" applyFill="1" applyBorder="1" applyAlignment="1" applyProtection="1">
      <alignment horizontal="center" vertical="center" wrapText="1"/>
      <protection/>
    </xf>
    <xf numFmtId="0" fontId="42" fillId="0" borderId="42" xfId="0" applyNumberFormat="1" applyFont="1" applyFill="1" applyBorder="1" applyAlignment="1" applyProtection="1">
      <alignment horizontal="center" vertical="top" wrapText="1"/>
      <protection/>
    </xf>
    <xf numFmtId="0" fontId="42" fillId="0" borderId="48" xfId="0" applyNumberFormat="1" applyFont="1" applyFill="1" applyBorder="1" applyAlignment="1" applyProtection="1">
      <alignment horizontal="center" vertical="top" wrapText="1"/>
      <protection/>
    </xf>
    <xf numFmtId="0" fontId="94" fillId="0" borderId="46" xfId="0" applyNumberFormat="1" applyFont="1" applyFill="1" applyBorder="1" applyAlignment="1" applyProtection="1">
      <alignment horizontal="center" vertical="center"/>
      <protection/>
    </xf>
    <xf numFmtId="0" fontId="39" fillId="35" borderId="44" xfId="0" applyNumberFormat="1" applyFont="1" applyFill="1" applyBorder="1" applyAlignment="1" applyProtection="1">
      <alignment horizontal="center" vertical="center" wrapText="1"/>
      <protection/>
    </xf>
    <xf numFmtId="0" fontId="39" fillId="35" borderId="47" xfId="0" applyNumberFormat="1" applyFont="1" applyFill="1" applyBorder="1" applyAlignment="1" applyProtection="1">
      <alignment horizontal="center" vertical="center" wrapText="1"/>
      <protection/>
    </xf>
    <xf numFmtId="0" fontId="47" fillId="0" borderId="46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dxfs count="1">
    <dxf>
      <border>
        <left style="thin"/>
        <right style="thin"/>
        <top/>
        <bottom/>
      </border>
    </dxf>
  </dxfs>
  <tableStyles count="1" defaultTableStyle="TableStyleMedium2" defaultPivotStyle="PivotStyleLight16">
    <tableStyle name="Stil tablic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19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6390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6390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19050</xdr:rowOff>
    </xdr:from>
    <xdr:to>
      <xdr:col>1</xdr:col>
      <xdr:colOff>0</xdr:colOff>
      <xdr:row>59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51257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19050</xdr:rowOff>
    </xdr:from>
    <xdr:to>
      <xdr:col>0</xdr:col>
      <xdr:colOff>1057275</xdr:colOff>
      <xdr:row>59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51257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N9" sqref="N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1" customWidth="1"/>
    <col min="5" max="5" width="44.7109375" style="10" customWidth="1"/>
    <col min="6" max="6" width="17.281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74.25" customHeight="1">
      <c r="A1" s="219" t="s">
        <v>205</v>
      </c>
      <c r="B1" s="219"/>
      <c r="C1" s="219"/>
      <c r="D1" s="219"/>
      <c r="E1" s="219"/>
      <c r="F1" s="219"/>
      <c r="G1" s="219"/>
      <c r="H1" s="219"/>
    </row>
    <row r="2" spans="1:5" ht="0.75" customHeight="1">
      <c r="A2" s="71"/>
      <c r="B2" s="72"/>
      <c r="C2" s="72"/>
      <c r="D2" s="72"/>
      <c r="E2" s="72"/>
    </row>
    <row r="3" spans="1:9" ht="27.75" customHeight="1">
      <c r="A3" s="210"/>
      <c r="B3" s="211"/>
      <c r="C3" s="211"/>
      <c r="D3" s="211"/>
      <c r="E3" s="212"/>
      <c r="F3" s="73" t="s">
        <v>194</v>
      </c>
      <c r="G3" s="73" t="s">
        <v>195</v>
      </c>
      <c r="H3" s="74" t="s">
        <v>196</v>
      </c>
      <c r="I3" s="75"/>
    </row>
    <row r="4" spans="1:9" ht="27.75" customHeight="1">
      <c r="A4" s="213" t="s">
        <v>38</v>
      </c>
      <c r="B4" s="214"/>
      <c r="C4" s="214"/>
      <c r="D4" s="214"/>
      <c r="E4" s="215"/>
      <c r="F4" s="207">
        <v>14778561.2</v>
      </c>
      <c r="G4" s="207">
        <f>F4</f>
        <v>14778561.2</v>
      </c>
      <c r="H4" s="207">
        <f>G4</f>
        <v>14778561.2</v>
      </c>
      <c r="I4" s="90"/>
    </row>
    <row r="5" spans="1:8" ht="22.5" customHeight="1">
      <c r="A5" s="213" t="s">
        <v>0</v>
      </c>
      <c r="B5" s="214"/>
      <c r="C5" s="214"/>
      <c r="D5" s="214"/>
      <c r="E5" s="215"/>
      <c r="F5" s="177">
        <f>'PLAN PRIHODA'!B46:I46</f>
        <v>0</v>
      </c>
      <c r="G5" s="177">
        <f>F5</f>
        <v>0</v>
      </c>
      <c r="H5" s="177">
        <f>G5</f>
        <v>0</v>
      </c>
    </row>
    <row r="6" spans="1:8" ht="22.5" customHeight="1">
      <c r="A6" s="220" t="s">
        <v>1</v>
      </c>
      <c r="B6" s="221"/>
      <c r="C6" s="221"/>
      <c r="D6" s="221"/>
      <c r="E6" s="222"/>
      <c r="F6" s="77"/>
      <c r="G6" s="77"/>
      <c r="H6" s="77"/>
    </row>
    <row r="7" spans="1:8" ht="22.5" customHeight="1">
      <c r="A7" s="91" t="s">
        <v>39</v>
      </c>
      <c r="B7" s="76"/>
      <c r="C7" s="76"/>
      <c r="D7" s="76"/>
      <c r="E7" s="76"/>
      <c r="F7" s="177">
        <f>F8+F9</f>
        <v>14778561.2</v>
      </c>
      <c r="G7" s="177">
        <f>G8+G9</f>
        <v>14778561.2</v>
      </c>
      <c r="H7" s="177">
        <f>H8+H9</f>
        <v>14778561.2</v>
      </c>
    </row>
    <row r="8" spans="1:8" ht="22.5" customHeight="1">
      <c r="A8" s="216" t="s">
        <v>2</v>
      </c>
      <c r="B8" s="217"/>
      <c r="C8" s="217"/>
      <c r="D8" s="217"/>
      <c r="E8" s="218"/>
      <c r="F8" s="178">
        <v>14327168.2</v>
      </c>
      <c r="G8" s="178">
        <f>F8</f>
        <v>14327168.2</v>
      </c>
      <c r="H8" s="178">
        <f>G8</f>
        <v>14327168.2</v>
      </c>
    </row>
    <row r="9" spans="1:8" ht="22.5" customHeight="1">
      <c r="A9" s="220" t="s">
        <v>3</v>
      </c>
      <c r="B9" s="221"/>
      <c r="C9" s="221"/>
      <c r="D9" s="221"/>
      <c r="E9" s="222"/>
      <c r="F9" s="178">
        <v>451393</v>
      </c>
      <c r="G9" s="178">
        <f>F9</f>
        <v>451393</v>
      </c>
      <c r="H9" s="178">
        <f>G9</f>
        <v>451393</v>
      </c>
    </row>
    <row r="10" spans="1:8" ht="22.5" customHeight="1">
      <c r="A10" s="216" t="s">
        <v>4</v>
      </c>
      <c r="B10" s="217"/>
      <c r="C10" s="217"/>
      <c r="D10" s="217"/>
      <c r="E10" s="218"/>
      <c r="F10" s="78">
        <f>+F4-F7</f>
        <v>0</v>
      </c>
      <c r="G10" s="78">
        <f>+G4-G7</f>
        <v>0</v>
      </c>
      <c r="H10" s="78">
        <f>+H4-H7</f>
        <v>0</v>
      </c>
    </row>
    <row r="11" spans="1:8" ht="25.5" customHeight="1">
      <c r="A11" s="224"/>
      <c r="B11" s="224"/>
      <c r="C11" s="224"/>
      <c r="D11" s="224"/>
      <c r="E11" s="224"/>
      <c r="F11" s="224"/>
      <c r="G11" s="224"/>
      <c r="H11" s="224"/>
    </row>
    <row r="12" spans="1:8" ht="27.75" customHeight="1">
      <c r="A12" s="210"/>
      <c r="B12" s="211"/>
      <c r="C12" s="211"/>
      <c r="D12" s="211"/>
      <c r="E12" s="212"/>
      <c r="F12" s="73" t="s">
        <v>140</v>
      </c>
      <c r="G12" s="73" t="s">
        <v>141</v>
      </c>
      <c r="H12" s="74" t="s">
        <v>142</v>
      </c>
    </row>
    <row r="13" spans="1:8" ht="22.5" customHeight="1">
      <c r="A13" s="225" t="s">
        <v>5</v>
      </c>
      <c r="B13" s="226"/>
      <c r="C13" s="226"/>
      <c r="D13" s="226"/>
      <c r="E13" s="227"/>
      <c r="F13" s="79">
        <v>0</v>
      </c>
      <c r="G13" s="79">
        <v>0</v>
      </c>
      <c r="H13" s="78">
        <v>0</v>
      </c>
    </row>
    <row r="14" spans="1:8" s="66" customFormat="1" ht="25.5" customHeight="1">
      <c r="A14" s="223"/>
      <c r="B14" s="223"/>
      <c r="C14" s="223"/>
      <c r="D14" s="223"/>
      <c r="E14" s="223"/>
      <c r="F14" s="223"/>
      <c r="G14" s="223"/>
      <c r="H14" s="223"/>
    </row>
    <row r="15" spans="1:8" s="66" customFormat="1" ht="27.75" customHeight="1">
      <c r="A15" s="210"/>
      <c r="B15" s="211"/>
      <c r="C15" s="211"/>
      <c r="D15" s="211"/>
      <c r="E15" s="212"/>
      <c r="F15" s="73" t="s">
        <v>140</v>
      </c>
      <c r="G15" s="73" t="s">
        <v>141</v>
      </c>
      <c r="H15" s="74" t="s">
        <v>142</v>
      </c>
    </row>
    <row r="16" spans="1:8" s="66" customFormat="1" ht="22.5" customHeight="1">
      <c r="A16" s="213" t="s">
        <v>6</v>
      </c>
      <c r="B16" s="214"/>
      <c r="C16" s="214"/>
      <c r="D16" s="214"/>
      <c r="E16" s="215"/>
      <c r="F16" s="77"/>
      <c r="G16" s="77"/>
      <c r="H16" s="77"/>
    </row>
    <row r="17" spans="1:8" s="66" customFormat="1" ht="22.5" customHeight="1">
      <c r="A17" s="213" t="s">
        <v>7</v>
      </c>
      <c r="B17" s="214"/>
      <c r="C17" s="214"/>
      <c r="D17" s="214"/>
      <c r="E17" s="215"/>
      <c r="F17" s="77"/>
      <c r="G17" s="77"/>
      <c r="H17" s="77"/>
    </row>
    <row r="18" spans="1:8" s="66" customFormat="1" ht="22.5" customHeight="1">
      <c r="A18" s="216" t="s">
        <v>8</v>
      </c>
      <c r="B18" s="217"/>
      <c r="C18" s="217"/>
      <c r="D18" s="217"/>
      <c r="E18" s="218"/>
      <c r="F18" s="77"/>
      <c r="G18" s="77"/>
      <c r="H18" s="77"/>
    </row>
    <row r="19" spans="1:8" s="66" customFormat="1" ht="19.5" customHeight="1">
      <c r="A19" s="216" t="s">
        <v>9</v>
      </c>
      <c r="B19" s="217"/>
      <c r="C19" s="217"/>
      <c r="D19" s="217"/>
      <c r="E19" s="218"/>
      <c r="F19" s="77">
        <f>F10+F13</f>
        <v>0</v>
      </c>
      <c r="G19" s="77">
        <f>SUM(G10,G13,G18)</f>
        <v>0</v>
      </c>
      <c r="H19" s="77">
        <f>SUM(H10,H13,H18)</f>
        <v>0</v>
      </c>
    </row>
    <row r="20" spans="1:5" s="66" customFormat="1" ht="18" customHeight="1">
      <c r="A20" s="80"/>
      <c r="B20" s="72"/>
      <c r="C20" s="72"/>
      <c r="D20" s="72"/>
      <c r="E20" s="72"/>
    </row>
  </sheetData>
  <sheetProtection/>
  <mergeCells count="17">
    <mergeCell ref="A14:H14"/>
    <mergeCell ref="A8:E8"/>
    <mergeCell ref="A9:E9"/>
    <mergeCell ref="A10:E10"/>
    <mergeCell ref="A11:H11"/>
    <mergeCell ref="A12:E12"/>
    <mergeCell ref="A13:E13"/>
    <mergeCell ref="A15:E15"/>
    <mergeCell ref="A16:E16"/>
    <mergeCell ref="A17:E17"/>
    <mergeCell ref="A18:E18"/>
    <mergeCell ref="A19:E19"/>
    <mergeCell ref="A1:H1"/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70">
      <selection activeCell="A1" sqref="A1:I1"/>
    </sheetView>
  </sheetViews>
  <sheetFormatPr defaultColWidth="11.421875" defaultRowHeight="12.75"/>
  <cols>
    <col min="1" max="1" width="16.00390625" style="36" customWidth="1"/>
    <col min="2" max="4" width="17.57421875" style="36" customWidth="1"/>
    <col min="5" max="5" width="17.57421875" style="67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19" t="s">
        <v>204</v>
      </c>
      <c r="B1" s="219"/>
      <c r="C1" s="219"/>
      <c r="D1" s="219"/>
      <c r="E1" s="219"/>
      <c r="F1" s="219"/>
      <c r="G1" s="219"/>
      <c r="H1" s="219"/>
      <c r="I1" s="219"/>
    </row>
    <row r="2" spans="1:9" s="1" customFormat="1" ht="7.5" customHeight="1" thickBot="1">
      <c r="A2" s="15"/>
      <c r="I2" s="16" t="s">
        <v>10</v>
      </c>
    </row>
    <row r="3" spans="1:9" s="1" customFormat="1" ht="26.25" thickBot="1">
      <c r="A3" s="86" t="s">
        <v>11</v>
      </c>
      <c r="B3" s="233">
        <v>2020</v>
      </c>
      <c r="C3" s="234"/>
      <c r="D3" s="235"/>
      <c r="E3" s="235"/>
      <c r="F3" s="235"/>
      <c r="G3" s="235"/>
      <c r="H3" s="235"/>
      <c r="I3" s="236"/>
    </row>
    <row r="4" spans="1:9" s="1" customFormat="1" ht="77.25" thickBot="1">
      <c r="A4" s="87" t="s">
        <v>12</v>
      </c>
      <c r="B4" s="17" t="s">
        <v>52</v>
      </c>
      <c r="C4" s="17" t="s">
        <v>63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9" t="s">
        <v>19</v>
      </c>
    </row>
    <row r="5" spans="1:9" s="1" customFormat="1" ht="12.75">
      <c r="A5" s="3">
        <v>6341</v>
      </c>
      <c r="B5" s="4"/>
      <c r="C5" s="197">
        <v>12000</v>
      </c>
      <c r="D5" s="5"/>
      <c r="E5" s="6"/>
      <c r="F5" s="93"/>
      <c r="G5" s="7"/>
      <c r="H5" s="8"/>
      <c r="I5" s="9"/>
    </row>
    <row r="6" spans="1:9" s="1" customFormat="1" ht="12.75">
      <c r="A6" s="20">
        <v>6361</v>
      </c>
      <c r="B6" s="182"/>
      <c r="C6" s="195">
        <v>10992863</v>
      </c>
      <c r="D6" s="22"/>
      <c r="E6" s="183"/>
      <c r="F6" s="196">
        <v>441220</v>
      </c>
      <c r="G6" s="184"/>
      <c r="H6" s="185"/>
      <c r="I6" s="186"/>
    </row>
    <row r="7" spans="1:9" s="1" customFormat="1" ht="12.75">
      <c r="A7" s="20">
        <v>6362</v>
      </c>
      <c r="B7" s="182"/>
      <c r="C7" s="195">
        <v>196000</v>
      </c>
      <c r="D7" s="22"/>
      <c r="E7" s="183"/>
      <c r="F7" s="196">
        <v>5000</v>
      </c>
      <c r="G7" s="184"/>
      <c r="H7" s="185"/>
      <c r="I7" s="186"/>
    </row>
    <row r="8" spans="1:9" s="1" customFormat="1" ht="12.75">
      <c r="A8" s="20">
        <v>6413</v>
      </c>
      <c r="B8" s="21"/>
      <c r="C8" s="21"/>
      <c r="D8" s="22"/>
      <c r="E8" s="187">
        <v>70</v>
      </c>
      <c r="F8" s="22"/>
      <c r="G8" s="22"/>
      <c r="H8" s="23"/>
      <c r="I8" s="24"/>
    </row>
    <row r="9" spans="1:9" s="1" customFormat="1" ht="12.75">
      <c r="A9" s="20">
        <v>6526</v>
      </c>
      <c r="B9" s="21"/>
      <c r="C9" s="21"/>
      <c r="D9" s="22"/>
      <c r="E9" s="187">
        <v>812865</v>
      </c>
      <c r="F9" s="22"/>
      <c r="G9" s="187">
        <v>53000</v>
      </c>
      <c r="H9" s="23"/>
      <c r="I9" s="24"/>
    </row>
    <row r="10" spans="1:9" s="1" customFormat="1" ht="12.75">
      <c r="A10" s="20">
        <v>6615</v>
      </c>
      <c r="B10" s="21"/>
      <c r="C10" s="21"/>
      <c r="D10" s="187">
        <v>25000</v>
      </c>
      <c r="E10" s="22"/>
      <c r="F10" s="22"/>
      <c r="G10" s="22"/>
      <c r="H10" s="23"/>
      <c r="I10" s="24"/>
    </row>
    <row r="11" spans="1:9" s="1" customFormat="1" ht="12.75">
      <c r="A11" s="20">
        <v>6631</v>
      </c>
      <c r="B11" s="21"/>
      <c r="C11" s="21"/>
      <c r="D11" s="22"/>
      <c r="E11" s="22"/>
      <c r="F11" s="22"/>
      <c r="G11" s="187">
        <v>9000</v>
      </c>
      <c r="H11" s="23"/>
      <c r="I11" s="24"/>
    </row>
    <row r="12" spans="1:9" s="1" customFormat="1" ht="12.75">
      <c r="A12" s="20">
        <v>6632</v>
      </c>
      <c r="B12" s="21"/>
      <c r="C12" s="176"/>
      <c r="D12" s="22"/>
      <c r="E12" s="22"/>
      <c r="F12" s="22"/>
      <c r="G12" s="22">
        <v>0</v>
      </c>
      <c r="H12" s="23"/>
      <c r="I12" s="24"/>
    </row>
    <row r="13" spans="1:9" s="1" customFormat="1" ht="12.75">
      <c r="A13" s="20">
        <v>6711</v>
      </c>
      <c r="B13" s="176">
        <v>2041543.2</v>
      </c>
      <c r="C13" s="21"/>
      <c r="D13" s="22"/>
      <c r="E13" s="22"/>
      <c r="F13" s="22"/>
      <c r="G13" s="22"/>
      <c r="H13" s="23"/>
      <c r="I13" s="24"/>
    </row>
    <row r="14" spans="1:9" s="1" customFormat="1" ht="12.75">
      <c r="A14" s="20">
        <v>6712</v>
      </c>
      <c r="B14" s="176">
        <v>190000</v>
      </c>
      <c r="C14" s="21"/>
      <c r="D14" s="22"/>
      <c r="E14" s="22"/>
      <c r="F14" s="22"/>
      <c r="G14" s="22"/>
      <c r="H14" s="23"/>
      <c r="I14" s="24"/>
    </row>
    <row r="15" spans="1:9" s="1" customFormat="1" ht="12.75">
      <c r="A15" s="20">
        <v>9221</v>
      </c>
      <c r="B15" s="21"/>
      <c r="C15" s="176"/>
      <c r="D15" s="187"/>
      <c r="E15" s="187"/>
      <c r="F15" s="187"/>
      <c r="G15" s="187"/>
      <c r="H15" s="23"/>
      <c r="I15" s="24"/>
    </row>
    <row r="16" spans="1:9" s="1" customFormat="1" ht="12.75">
      <c r="A16" s="20">
        <v>9222</v>
      </c>
      <c r="B16" s="21"/>
      <c r="C16" s="176"/>
      <c r="D16" s="187"/>
      <c r="E16" s="187"/>
      <c r="F16" s="187"/>
      <c r="G16" s="187"/>
      <c r="H16" s="23"/>
      <c r="I16" s="24"/>
    </row>
    <row r="17" spans="1:9" s="1" customFormat="1" ht="4.5" customHeight="1" thickBot="1">
      <c r="A17" s="25"/>
      <c r="B17" s="21"/>
      <c r="C17" s="21"/>
      <c r="D17" s="22"/>
      <c r="E17" s="22"/>
      <c r="F17" s="22"/>
      <c r="G17" s="22"/>
      <c r="H17" s="23"/>
      <c r="I17" s="24"/>
    </row>
    <row r="18" spans="1:9" s="1" customFormat="1" ht="30" customHeight="1" thickBot="1">
      <c r="A18" s="31" t="s">
        <v>20</v>
      </c>
      <c r="B18" s="189">
        <f aca="true" t="shared" si="0" ref="B18:G18">SUM(B5:B17)</f>
        <v>2231543.2</v>
      </c>
      <c r="C18" s="189">
        <f t="shared" si="0"/>
        <v>11200863</v>
      </c>
      <c r="D18" s="188">
        <f t="shared" si="0"/>
        <v>25000</v>
      </c>
      <c r="E18" s="190">
        <f>E8+E9+E15-E16</f>
        <v>812935</v>
      </c>
      <c r="F18" s="188">
        <f t="shared" si="0"/>
        <v>446220</v>
      </c>
      <c r="G18" s="190">
        <f t="shared" si="0"/>
        <v>62000</v>
      </c>
      <c r="H18" s="33">
        <v>0</v>
      </c>
      <c r="I18" s="34">
        <v>0</v>
      </c>
    </row>
    <row r="19" spans="1:9" s="1" customFormat="1" ht="24" customHeight="1" thickBot="1">
      <c r="A19" s="31" t="s">
        <v>149</v>
      </c>
      <c r="B19" s="228">
        <f>B18+D18+E18+F18+G18+H18+I18+C18</f>
        <v>14778561.2</v>
      </c>
      <c r="C19" s="229"/>
      <c r="D19" s="229"/>
      <c r="E19" s="229"/>
      <c r="F19" s="229"/>
      <c r="G19" s="229"/>
      <c r="H19" s="229"/>
      <c r="I19" s="237"/>
    </row>
    <row r="20" spans="1:9" s="1" customFormat="1" ht="24" customHeight="1">
      <c r="A20" s="208"/>
      <c r="B20" s="209"/>
      <c r="C20" s="209"/>
      <c r="D20" s="209"/>
      <c r="E20" s="209"/>
      <c r="F20" s="209"/>
      <c r="G20" s="209"/>
      <c r="H20" s="209"/>
      <c r="I20" s="209"/>
    </row>
    <row r="21" spans="1:9" s="1" customFormat="1" ht="24" customHeight="1">
      <c r="A21" s="208"/>
      <c r="B21" s="209"/>
      <c r="C21" s="209"/>
      <c r="D21" s="209"/>
      <c r="E21" s="209"/>
      <c r="F21" s="209"/>
      <c r="G21" s="209"/>
      <c r="H21" s="209"/>
      <c r="I21" s="209"/>
    </row>
    <row r="22" spans="1:9" s="1" customFormat="1" ht="24" customHeight="1">
      <c r="A22" s="208"/>
      <c r="B22" s="209"/>
      <c r="C22" s="209"/>
      <c r="D22" s="209"/>
      <c r="E22" s="209"/>
      <c r="F22" s="209"/>
      <c r="G22" s="209"/>
      <c r="H22" s="209"/>
      <c r="I22" s="209"/>
    </row>
    <row r="23" spans="1:9" s="1" customFormat="1" ht="24" customHeight="1">
      <c r="A23" s="208"/>
      <c r="B23" s="209"/>
      <c r="C23" s="209"/>
      <c r="D23" s="209"/>
      <c r="E23" s="209"/>
      <c r="F23" s="209"/>
      <c r="G23" s="209"/>
      <c r="H23" s="209"/>
      <c r="I23" s="209"/>
    </row>
    <row r="24" spans="1:9" s="1" customFormat="1" ht="24" customHeight="1">
      <c r="A24" s="208"/>
      <c r="B24" s="209"/>
      <c r="C24" s="209"/>
      <c r="D24" s="209"/>
      <c r="E24" s="209"/>
      <c r="F24" s="209"/>
      <c r="G24" s="209"/>
      <c r="H24" s="209"/>
      <c r="I24" s="209"/>
    </row>
    <row r="25" spans="1:9" s="1" customFormat="1" ht="24" customHeight="1">
      <c r="A25" s="208"/>
      <c r="B25" s="209"/>
      <c r="C25" s="209"/>
      <c r="D25" s="209"/>
      <c r="E25" s="209"/>
      <c r="F25" s="209"/>
      <c r="G25" s="209"/>
      <c r="H25" s="209"/>
      <c r="I25" s="209"/>
    </row>
    <row r="26" spans="1:9" s="1" customFormat="1" ht="24" customHeight="1">
      <c r="A26" s="208"/>
      <c r="B26" s="209"/>
      <c r="C26" s="209"/>
      <c r="D26" s="209"/>
      <c r="E26" s="209"/>
      <c r="F26" s="209"/>
      <c r="G26" s="209"/>
      <c r="H26" s="209"/>
      <c r="I26" s="209"/>
    </row>
    <row r="27" spans="1:9" s="1" customFormat="1" ht="24" customHeight="1">
      <c r="A27" s="208"/>
      <c r="B27" s="209"/>
      <c r="C27" s="209"/>
      <c r="D27" s="209"/>
      <c r="E27" s="209"/>
      <c r="F27" s="209"/>
      <c r="G27" s="209"/>
      <c r="H27" s="209"/>
      <c r="I27" s="209"/>
    </row>
    <row r="28" spans="1:9" s="1" customFormat="1" ht="24" customHeight="1">
      <c r="A28" s="208"/>
      <c r="B28" s="209"/>
      <c r="C28" s="209"/>
      <c r="D28" s="209"/>
      <c r="E28" s="209"/>
      <c r="F28" s="209"/>
      <c r="G28" s="209"/>
      <c r="H28" s="209"/>
      <c r="I28" s="209"/>
    </row>
    <row r="29" spans="1:9" s="1" customFormat="1" ht="24" customHeight="1">
      <c r="A29" s="208"/>
      <c r="B29" s="209"/>
      <c r="C29" s="209"/>
      <c r="D29" s="209"/>
      <c r="E29" s="209"/>
      <c r="F29" s="209"/>
      <c r="G29" s="209"/>
      <c r="H29" s="209"/>
      <c r="I29" s="209"/>
    </row>
    <row r="30" spans="1:9" ht="13.5" thickBot="1">
      <c r="A30" s="12"/>
      <c r="B30" s="12"/>
      <c r="C30" s="12"/>
      <c r="D30" s="12"/>
      <c r="E30" s="13"/>
      <c r="F30" s="35"/>
      <c r="I30" s="16"/>
    </row>
    <row r="31" spans="1:9" ht="24" customHeight="1" thickBot="1">
      <c r="A31" s="88" t="s">
        <v>11</v>
      </c>
      <c r="B31" s="233">
        <v>2021</v>
      </c>
      <c r="C31" s="234"/>
      <c r="D31" s="235"/>
      <c r="E31" s="235"/>
      <c r="F31" s="235"/>
      <c r="G31" s="235"/>
      <c r="H31" s="235"/>
      <c r="I31" s="236"/>
    </row>
    <row r="32" spans="1:9" ht="77.25" thickBot="1">
      <c r="A32" s="89" t="s">
        <v>12</v>
      </c>
      <c r="B32" s="17" t="s">
        <v>13</v>
      </c>
      <c r="C32" s="17" t="s">
        <v>63</v>
      </c>
      <c r="D32" s="18" t="s">
        <v>14</v>
      </c>
      <c r="E32" s="18" t="s">
        <v>15</v>
      </c>
      <c r="F32" s="18" t="s">
        <v>16</v>
      </c>
      <c r="G32" s="18" t="s">
        <v>17</v>
      </c>
      <c r="H32" s="18" t="s">
        <v>18</v>
      </c>
      <c r="I32" s="19" t="s">
        <v>19</v>
      </c>
    </row>
    <row r="33" spans="1:9" ht="12.75">
      <c r="A33" s="3">
        <v>6341</v>
      </c>
      <c r="B33" s="4"/>
      <c r="C33" s="197">
        <v>12000</v>
      </c>
      <c r="D33" s="5"/>
      <c r="E33" s="6"/>
      <c r="F33" s="93"/>
      <c r="G33" s="7"/>
      <c r="H33" s="8"/>
      <c r="I33" s="9"/>
    </row>
    <row r="34" spans="1:9" ht="12.75">
      <c r="A34" s="20">
        <v>6361</v>
      </c>
      <c r="B34" s="182"/>
      <c r="C34" s="195">
        <f>C6</f>
        <v>10992863</v>
      </c>
      <c r="D34" s="22"/>
      <c r="E34" s="183"/>
      <c r="F34" s="196">
        <f>F6</f>
        <v>441220</v>
      </c>
      <c r="G34" s="184"/>
      <c r="H34" s="185"/>
      <c r="I34" s="186"/>
    </row>
    <row r="35" spans="1:9" ht="12.75">
      <c r="A35" s="20">
        <v>6362</v>
      </c>
      <c r="B35" s="182"/>
      <c r="C35" s="195">
        <f>C7</f>
        <v>196000</v>
      </c>
      <c r="D35" s="22"/>
      <c r="E35" s="183"/>
      <c r="F35" s="196">
        <f>F7</f>
        <v>5000</v>
      </c>
      <c r="G35" s="184"/>
      <c r="H35" s="185"/>
      <c r="I35" s="186"/>
    </row>
    <row r="36" spans="1:9" ht="12.75">
      <c r="A36" s="20">
        <v>6413</v>
      </c>
      <c r="B36" s="21"/>
      <c r="C36" s="21"/>
      <c r="D36" s="22"/>
      <c r="E36" s="187">
        <f>E8</f>
        <v>70</v>
      </c>
      <c r="F36" s="22"/>
      <c r="G36" s="22"/>
      <c r="H36" s="23"/>
      <c r="I36" s="24"/>
    </row>
    <row r="37" spans="1:9" ht="12.75">
      <c r="A37" s="20">
        <v>6526</v>
      </c>
      <c r="B37" s="21"/>
      <c r="C37" s="21"/>
      <c r="D37" s="22"/>
      <c r="E37" s="187">
        <f>E9</f>
        <v>812865</v>
      </c>
      <c r="F37" s="22"/>
      <c r="G37" s="187">
        <f>G9</f>
        <v>53000</v>
      </c>
      <c r="H37" s="23"/>
      <c r="I37" s="24"/>
    </row>
    <row r="38" spans="1:9" ht="12.75">
      <c r="A38" s="20">
        <v>6615</v>
      </c>
      <c r="B38" s="21"/>
      <c r="C38" s="21"/>
      <c r="D38" s="187">
        <f>D10</f>
        <v>25000</v>
      </c>
      <c r="E38" s="22"/>
      <c r="F38" s="22"/>
      <c r="G38" s="22"/>
      <c r="H38" s="23"/>
      <c r="I38" s="24"/>
    </row>
    <row r="39" spans="1:9" ht="12.75">
      <c r="A39" s="20">
        <v>6631</v>
      </c>
      <c r="B39" s="21"/>
      <c r="C39" s="21"/>
      <c r="D39" s="22"/>
      <c r="E39" s="22"/>
      <c r="F39" s="22"/>
      <c r="G39" s="187"/>
      <c r="H39" s="23"/>
      <c r="I39" s="24"/>
    </row>
    <row r="40" spans="1:9" ht="12.75">
      <c r="A40" s="20">
        <v>6632</v>
      </c>
      <c r="B40" s="21"/>
      <c r="C40" s="176">
        <f>C12</f>
        <v>0</v>
      </c>
      <c r="D40" s="22"/>
      <c r="E40" s="22"/>
      <c r="F40" s="22"/>
      <c r="G40" s="187">
        <f>G11</f>
        <v>9000</v>
      </c>
      <c r="H40" s="23"/>
      <c r="I40" s="24"/>
    </row>
    <row r="41" spans="1:9" ht="12.75">
      <c r="A41" s="20">
        <v>6711</v>
      </c>
      <c r="B41" s="176">
        <v>2021543.2</v>
      </c>
      <c r="C41" s="21"/>
      <c r="D41" s="22"/>
      <c r="E41" s="22"/>
      <c r="F41" s="22"/>
      <c r="G41" s="22"/>
      <c r="H41" s="23"/>
      <c r="I41" s="24"/>
    </row>
    <row r="42" spans="1:9" ht="12.75">
      <c r="A42" s="20">
        <v>6712</v>
      </c>
      <c r="B42" s="176">
        <v>210000</v>
      </c>
      <c r="C42" s="21"/>
      <c r="D42" s="22"/>
      <c r="E42" s="22"/>
      <c r="F42" s="22"/>
      <c r="G42" s="22"/>
      <c r="H42" s="23"/>
      <c r="I42" s="24"/>
    </row>
    <row r="43" spans="1:9" ht="13.5" customHeight="1">
      <c r="A43" s="20">
        <v>9221</v>
      </c>
      <c r="B43" s="21"/>
      <c r="C43" s="176">
        <f>C15</f>
        <v>0</v>
      </c>
      <c r="D43" s="187">
        <f>D15</f>
        <v>0</v>
      </c>
      <c r="E43" s="187">
        <f>E15</f>
        <v>0</v>
      </c>
      <c r="F43" s="187"/>
      <c r="G43" s="187">
        <f>G15</f>
        <v>0</v>
      </c>
      <c r="H43" s="23"/>
      <c r="I43" s="24"/>
    </row>
    <row r="44" spans="1:9" ht="12.75" customHeight="1" thickBot="1">
      <c r="A44" s="202">
        <v>9222</v>
      </c>
      <c r="B44" s="27"/>
      <c r="C44" s="27"/>
      <c r="D44" s="28"/>
      <c r="E44" s="203">
        <f>E16</f>
        <v>0</v>
      </c>
      <c r="F44" s="28"/>
      <c r="G44" s="28"/>
      <c r="H44" s="29"/>
      <c r="I44" s="30"/>
    </row>
    <row r="45" spans="1:9" s="1" customFormat="1" ht="24" customHeight="1" thickBot="1">
      <c r="A45" s="31" t="s">
        <v>20</v>
      </c>
      <c r="B45" s="189">
        <f>B41+B42</f>
        <v>2231543.2</v>
      </c>
      <c r="C45" s="32">
        <f>SUM(C33:C44)</f>
        <v>11200863</v>
      </c>
      <c r="D45" s="188">
        <f>SUM(D38:D44)</f>
        <v>25000</v>
      </c>
      <c r="E45" s="190">
        <f>E36+E37+E43-E44</f>
        <v>812935</v>
      </c>
      <c r="F45" s="188">
        <f>SUM(F33:F44)</f>
        <v>446220</v>
      </c>
      <c r="G45" s="190">
        <f>SUM(G33:G44)</f>
        <v>62000</v>
      </c>
      <c r="H45" s="33">
        <v>0</v>
      </c>
      <c r="I45" s="34">
        <v>0</v>
      </c>
    </row>
    <row r="46" spans="1:9" s="1" customFormat="1" ht="27" customHeight="1" thickBot="1">
      <c r="A46" s="31" t="s">
        <v>179</v>
      </c>
      <c r="B46" s="228">
        <f>B45+D45+E45+F45+G45+H45+I45+C45</f>
        <v>14778561.2</v>
      </c>
      <c r="C46" s="229"/>
      <c r="D46" s="229"/>
      <c r="E46" s="229"/>
      <c r="F46" s="229"/>
      <c r="G46" s="229"/>
      <c r="H46" s="229"/>
      <c r="I46" s="237"/>
    </row>
    <row r="47" spans="1:9" s="1" customFormat="1" ht="27" customHeight="1">
      <c r="A47" s="208"/>
      <c r="B47" s="209"/>
      <c r="C47" s="209"/>
      <c r="D47" s="209"/>
      <c r="E47" s="209"/>
      <c r="F47" s="209"/>
      <c r="G47" s="209"/>
      <c r="H47" s="209"/>
      <c r="I47" s="209"/>
    </row>
    <row r="48" spans="1:9" s="1" customFormat="1" ht="27" customHeight="1">
      <c r="A48" s="208"/>
      <c r="B48" s="209"/>
      <c r="C48" s="209"/>
      <c r="D48" s="209"/>
      <c r="E48" s="209"/>
      <c r="F48" s="209"/>
      <c r="G48" s="209"/>
      <c r="H48" s="209"/>
      <c r="I48" s="209"/>
    </row>
    <row r="49" spans="1:9" s="1" customFormat="1" ht="27" customHeight="1">
      <c r="A49" s="208"/>
      <c r="B49" s="209"/>
      <c r="C49" s="209"/>
      <c r="D49" s="209"/>
      <c r="E49" s="209"/>
      <c r="F49" s="209"/>
      <c r="G49" s="209"/>
      <c r="H49" s="209"/>
      <c r="I49" s="209"/>
    </row>
    <row r="50" spans="1:9" s="1" customFormat="1" ht="27" customHeight="1">
      <c r="A50" s="208"/>
      <c r="B50" s="209"/>
      <c r="C50" s="209"/>
      <c r="D50" s="209"/>
      <c r="E50" s="209"/>
      <c r="F50" s="209"/>
      <c r="G50" s="209"/>
      <c r="H50" s="209"/>
      <c r="I50" s="209"/>
    </row>
    <row r="51" spans="1:9" s="1" customFormat="1" ht="27" customHeight="1">
      <c r="A51" s="208"/>
      <c r="B51" s="209"/>
      <c r="C51" s="209"/>
      <c r="D51" s="209"/>
      <c r="E51" s="209"/>
      <c r="F51" s="209"/>
      <c r="G51" s="209"/>
      <c r="H51" s="209"/>
      <c r="I51" s="209"/>
    </row>
    <row r="52" spans="1:9" s="1" customFormat="1" ht="27" customHeight="1">
      <c r="A52" s="208"/>
      <c r="B52" s="209"/>
      <c r="C52" s="209"/>
      <c r="D52" s="209"/>
      <c r="E52" s="209"/>
      <c r="F52" s="209"/>
      <c r="G52" s="209"/>
      <c r="H52" s="209"/>
      <c r="I52" s="209"/>
    </row>
    <row r="53" spans="1:9" s="1" customFormat="1" ht="27" customHeight="1">
      <c r="A53" s="208"/>
      <c r="B53" s="209"/>
      <c r="C53" s="209"/>
      <c r="D53" s="209"/>
      <c r="E53" s="209"/>
      <c r="F53" s="209"/>
      <c r="G53" s="209"/>
      <c r="H53" s="209"/>
      <c r="I53" s="209"/>
    </row>
    <row r="54" spans="1:9" s="1" customFormat="1" ht="27" customHeight="1">
      <c r="A54" s="208"/>
      <c r="B54" s="209"/>
      <c r="C54" s="209"/>
      <c r="D54" s="209"/>
      <c r="E54" s="209"/>
      <c r="F54" s="209"/>
      <c r="G54" s="209"/>
      <c r="H54" s="209"/>
      <c r="I54" s="209"/>
    </row>
    <row r="55" spans="1:9" s="1" customFormat="1" ht="27" customHeight="1">
      <c r="A55" s="208"/>
      <c r="B55" s="209"/>
      <c r="C55" s="209"/>
      <c r="D55" s="209"/>
      <c r="E55" s="209"/>
      <c r="F55" s="209"/>
      <c r="G55" s="209"/>
      <c r="H55" s="209"/>
      <c r="I55" s="209"/>
    </row>
    <row r="56" spans="1:9" s="1" customFormat="1" ht="27" customHeight="1">
      <c r="A56" s="208"/>
      <c r="B56" s="209"/>
      <c r="C56" s="209"/>
      <c r="D56" s="209"/>
      <c r="E56" s="209"/>
      <c r="F56" s="209"/>
      <c r="G56" s="209"/>
      <c r="H56" s="209"/>
      <c r="I56" s="209"/>
    </row>
    <row r="57" spans="5:6" ht="13.5" thickBot="1">
      <c r="E57" s="37"/>
      <c r="F57" s="38"/>
    </row>
    <row r="58" spans="1:9" ht="26.25" thickBot="1">
      <c r="A58" s="88" t="s">
        <v>11</v>
      </c>
      <c r="B58" s="233">
        <v>2022</v>
      </c>
      <c r="C58" s="234"/>
      <c r="D58" s="235"/>
      <c r="E58" s="235"/>
      <c r="F58" s="235"/>
      <c r="G58" s="235"/>
      <c r="H58" s="235"/>
      <c r="I58" s="236"/>
    </row>
    <row r="59" spans="1:9" ht="77.25" thickBot="1">
      <c r="A59" s="89" t="s">
        <v>12</v>
      </c>
      <c r="B59" s="17" t="s">
        <v>13</v>
      </c>
      <c r="C59" s="17" t="s">
        <v>63</v>
      </c>
      <c r="D59" s="18" t="s">
        <v>14</v>
      </c>
      <c r="E59" s="18" t="s">
        <v>15</v>
      </c>
      <c r="F59" s="18" t="s">
        <v>16</v>
      </c>
      <c r="G59" s="18" t="s">
        <v>17</v>
      </c>
      <c r="H59" s="18" t="s">
        <v>18</v>
      </c>
      <c r="I59" s="19" t="s">
        <v>19</v>
      </c>
    </row>
    <row r="60" spans="1:9" ht="12.75">
      <c r="A60" s="3">
        <v>6341</v>
      </c>
      <c r="B60" s="4"/>
      <c r="C60" s="197">
        <v>12000</v>
      </c>
      <c r="D60" s="5"/>
      <c r="E60" s="6"/>
      <c r="F60" s="93"/>
      <c r="G60" s="7"/>
      <c r="H60" s="8"/>
      <c r="I60" s="9"/>
    </row>
    <row r="61" spans="1:9" ht="12.75">
      <c r="A61" s="20">
        <v>6361</v>
      </c>
      <c r="B61" s="182"/>
      <c r="C61" s="195">
        <f>C34</f>
        <v>10992863</v>
      </c>
      <c r="D61" s="22"/>
      <c r="E61" s="183"/>
      <c r="F61" s="196">
        <f>F34</f>
        <v>441220</v>
      </c>
      <c r="G61" s="184"/>
      <c r="H61" s="185"/>
      <c r="I61" s="186"/>
    </row>
    <row r="62" spans="1:9" ht="12.75">
      <c r="A62" s="20">
        <v>6362</v>
      </c>
      <c r="B62" s="182"/>
      <c r="C62" s="195">
        <f>C35</f>
        <v>196000</v>
      </c>
      <c r="D62" s="22"/>
      <c r="E62" s="183"/>
      <c r="F62" s="196">
        <f>F35</f>
        <v>5000</v>
      </c>
      <c r="G62" s="184"/>
      <c r="H62" s="185"/>
      <c r="I62" s="186"/>
    </row>
    <row r="63" spans="1:9" ht="12.75">
      <c r="A63" s="20">
        <v>6413</v>
      </c>
      <c r="B63" s="21"/>
      <c r="C63" s="21"/>
      <c r="D63" s="22"/>
      <c r="E63" s="187">
        <f>E36</f>
        <v>70</v>
      </c>
      <c r="F63" s="187"/>
      <c r="G63" s="22"/>
      <c r="H63" s="23"/>
      <c r="I63" s="24"/>
    </row>
    <row r="64" spans="1:9" ht="12.75">
      <c r="A64" s="20">
        <v>6526</v>
      </c>
      <c r="B64" s="21"/>
      <c r="C64" s="21"/>
      <c r="D64" s="22"/>
      <c r="E64" s="187">
        <f>E37</f>
        <v>812865</v>
      </c>
      <c r="F64" s="22"/>
      <c r="G64" s="187">
        <f>G37</f>
        <v>53000</v>
      </c>
      <c r="H64" s="23"/>
      <c r="I64" s="24"/>
    </row>
    <row r="65" spans="1:9" ht="12.75">
      <c r="A65" s="20">
        <v>6615</v>
      </c>
      <c r="B65" s="21"/>
      <c r="C65" s="21"/>
      <c r="D65" s="187">
        <f>D38</f>
        <v>25000</v>
      </c>
      <c r="E65" s="22"/>
      <c r="F65" s="22"/>
      <c r="G65" s="22"/>
      <c r="H65" s="23"/>
      <c r="I65" s="24"/>
    </row>
    <row r="66" spans="1:9" ht="13.5" customHeight="1">
      <c r="A66" s="20">
        <v>6631</v>
      </c>
      <c r="B66" s="21"/>
      <c r="C66" s="21"/>
      <c r="D66" s="22"/>
      <c r="E66" s="22"/>
      <c r="F66" s="22"/>
      <c r="G66" s="187"/>
      <c r="H66" s="23"/>
      <c r="I66" s="24"/>
    </row>
    <row r="67" spans="1:9" ht="13.5" customHeight="1">
      <c r="A67" s="20">
        <v>6632</v>
      </c>
      <c r="B67" s="21"/>
      <c r="C67" s="176">
        <f>C40</f>
        <v>0</v>
      </c>
      <c r="D67" s="22"/>
      <c r="E67" s="22"/>
      <c r="F67" s="22"/>
      <c r="G67" s="187">
        <f>G40</f>
        <v>9000</v>
      </c>
      <c r="H67" s="23"/>
      <c r="I67" s="24"/>
    </row>
    <row r="68" spans="1:9" ht="13.5" customHeight="1">
      <c r="A68" s="20">
        <v>6711</v>
      </c>
      <c r="B68" s="176">
        <f>B41</f>
        <v>2021543.2</v>
      </c>
      <c r="C68" s="21"/>
      <c r="D68" s="22"/>
      <c r="E68" s="22"/>
      <c r="F68" s="22"/>
      <c r="G68" s="22"/>
      <c r="H68" s="23"/>
      <c r="I68" s="24"/>
    </row>
    <row r="69" spans="1:9" ht="13.5" customHeight="1">
      <c r="A69" s="20">
        <v>6712</v>
      </c>
      <c r="B69" s="176">
        <f>B42</f>
        <v>210000</v>
      </c>
      <c r="C69" s="21"/>
      <c r="D69" s="22"/>
      <c r="E69" s="22"/>
      <c r="F69" s="22"/>
      <c r="G69" s="22"/>
      <c r="H69" s="23"/>
      <c r="I69" s="24"/>
    </row>
    <row r="70" spans="1:9" ht="13.5" customHeight="1">
      <c r="A70" s="20">
        <v>922</v>
      </c>
      <c r="B70" s="21"/>
      <c r="C70" s="176">
        <f>C43</f>
        <v>0</v>
      </c>
      <c r="D70" s="187">
        <f>D43</f>
        <v>0</v>
      </c>
      <c r="E70" s="187">
        <f>E43</f>
        <v>0</v>
      </c>
      <c r="F70" s="187"/>
      <c r="G70" s="187">
        <f>G43</f>
        <v>0</v>
      </c>
      <c r="H70" s="23"/>
      <c r="I70" s="24"/>
    </row>
    <row r="71" spans="1:9" ht="13.5" thickBot="1">
      <c r="A71" s="26"/>
      <c r="B71" s="27"/>
      <c r="C71" s="27"/>
      <c r="D71" s="28"/>
      <c r="E71" s="203">
        <f>E44</f>
        <v>0</v>
      </c>
      <c r="F71" s="28"/>
      <c r="G71" s="28"/>
      <c r="H71" s="29"/>
      <c r="I71" s="24"/>
    </row>
    <row r="72" spans="1:9" s="1" customFormat="1" ht="30" customHeight="1" thickBot="1">
      <c r="A72" s="31" t="s">
        <v>20</v>
      </c>
      <c r="B72" s="189">
        <f>SUM(B68:B71)</f>
        <v>2231543.2</v>
      </c>
      <c r="C72" s="189">
        <f>SUM(C60:C71)</f>
        <v>11200863</v>
      </c>
      <c r="D72" s="189">
        <f>SUM(D60:D71)</f>
        <v>25000</v>
      </c>
      <c r="E72" s="189">
        <f>E45</f>
        <v>812935</v>
      </c>
      <c r="F72" s="189">
        <f>SUM(F60:F71)</f>
        <v>446220</v>
      </c>
      <c r="G72" s="189">
        <f>SUM(G60:G71)</f>
        <v>62000</v>
      </c>
      <c r="H72" s="32">
        <f>SUM(H68:H71)</f>
        <v>0</v>
      </c>
      <c r="I72" s="33">
        <f>SUM(I68:I71)</f>
        <v>0</v>
      </c>
    </row>
    <row r="73" spans="1:9" s="1" customFormat="1" ht="28.5" customHeight="1" thickBot="1">
      <c r="A73" s="31" t="s">
        <v>193</v>
      </c>
      <c r="B73" s="228">
        <f>B72+D72+E72+F72+G72+H72+I72+C72</f>
        <v>14778561.2</v>
      </c>
      <c r="C73" s="229"/>
      <c r="D73" s="229"/>
      <c r="E73" s="229"/>
      <c r="F73" s="229"/>
      <c r="G73" s="229"/>
      <c r="H73" s="229"/>
      <c r="I73" s="230"/>
    </row>
    <row r="74" spans="4:6" ht="13.5" customHeight="1">
      <c r="D74" s="39"/>
      <c r="E74" s="37"/>
      <c r="F74" s="40"/>
    </row>
    <row r="75" spans="4:6" ht="13.5" customHeight="1">
      <c r="D75" s="39"/>
      <c r="E75" s="41"/>
      <c r="F75" s="42"/>
    </row>
    <row r="76" spans="5:6" ht="13.5" customHeight="1">
      <c r="E76" s="43"/>
      <c r="F76" s="44"/>
    </row>
    <row r="77" spans="5:6" ht="13.5" customHeight="1">
      <c r="E77" s="45"/>
      <c r="F77" s="46"/>
    </row>
    <row r="78" spans="5:6" ht="13.5" customHeight="1">
      <c r="E78" s="37"/>
      <c r="F78" s="38"/>
    </row>
    <row r="79" spans="4:6" ht="28.5" customHeight="1">
      <c r="D79" s="39"/>
      <c r="E79" s="37"/>
      <c r="F79" s="47"/>
    </row>
    <row r="80" spans="4:6" ht="13.5" customHeight="1">
      <c r="D80" s="39"/>
      <c r="E80" s="37"/>
      <c r="F80" s="42"/>
    </row>
    <row r="81" spans="5:6" ht="13.5" customHeight="1">
      <c r="E81" s="37"/>
      <c r="F81" s="38"/>
    </row>
    <row r="82" spans="5:6" ht="13.5" customHeight="1">
      <c r="E82" s="37"/>
      <c r="F82" s="46"/>
    </row>
    <row r="83" spans="5:6" ht="13.5" customHeight="1">
      <c r="E83" s="37"/>
      <c r="F83" s="38"/>
    </row>
    <row r="84" spans="5:6" ht="22.5" customHeight="1">
      <c r="E84" s="37"/>
      <c r="F84" s="48"/>
    </row>
    <row r="85" spans="5:6" ht="13.5" customHeight="1">
      <c r="E85" s="43"/>
      <c r="F85" s="44"/>
    </row>
    <row r="86" spans="2:6" ht="13.5" customHeight="1">
      <c r="B86" s="39"/>
      <c r="C86" s="39"/>
      <c r="E86" s="43"/>
      <c r="F86" s="49"/>
    </row>
    <row r="87" spans="4:6" ht="13.5" customHeight="1">
      <c r="D87" s="39"/>
      <c r="E87" s="43"/>
      <c r="F87" s="50"/>
    </row>
    <row r="88" spans="4:6" ht="13.5" customHeight="1">
      <c r="D88" s="39"/>
      <c r="E88" s="45"/>
      <c r="F88" s="42"/>
    </row>
    <row r="89" spans="5:6" ht="13.5" customHeight="1">
      <c r="E89" s="37"/>
      <c r="F89" s="38"/>
    </row>
    <row r="90" spans="2:6" ht="13.5" customHeight="1">
      <c r="B90" s="39"/>
      <c r="C90" s="39"/>
      <c r="E90" s="37"/>
      <c r="F90" s="40"/>
    </row>
    <row r="91" spans="4:6" ht="13.5" customHeight="1">
      <c r="D91" s="39"/>
      <c r="E91" s="37"/>
      <c r="F91" s="49"/>
    </row>
    <row r="92" spans="4:6" ht="13.5" customHeight="1">
      <c r="D92" s="39"/>
      <c r="E92" s="45"/>
      <c r="F92" s="42"/>
    </row>
    <row r="93" spans="5:6" ht="13.5" customHeight="1">
      <c r="E93" s="43"/>
      <c r="F93" s="38"/>
    </row>
    <row r="94" spans="4:6" ht="13.5" customHeight="1">
      <c r="D94" s="39"/>
      <c r="E94" s="43"/>
      <c r="F94" s="49"/>
    </row>
    <row r="95" spans="5:6" ht="22.5" customHeight="1">
      <c r="E95" s="45"/>
      <c r="F95" s="48"/>
    </row>
    <row r="96" spans="5:6" ht="13.5" customHeight="1">
      <c r="E96" s="37"/>
      <c r="F96" s="38"/>
    </row>
    <row r="97" spans="5:6" ht="13.5" customHeight="1">
      <c r="E97" s="45"/>
      <c r="F97" s="42"/>
    </row>
    <row r="98" spans="5:6" ht="13.5" customHeight="1">
      <c r="E98" s="37"/>
      <c r="F98" s="38"/>
    </row>
    <row r="99" spans="5:6" ht="13.5" customHeight="1">
      <c r="E99" s="37"/>
      <c r="F99" s="38"/>
    </row>
    <row r="100" spans="1:6" ht="13.5" customHeight="1">
      <c r="A100" s="39"/>
      <c r="E100" s="51"/>
      <c r="F100" s="49"/>
    </row>
    <row r="101" spans="2:6" ht="13.5" customHeight="1">
      <c r="B101" s="39"/>
      <c r="C101" s="39"/>
      <c r="D101" s="39"/>
      <c r="E101" s="52"/>
      <c r="F101" s="49"/>
    </row>
    <row r="102" spans="2:6" ht="13.5" customHeight="1">
      <c r="B102" s="39"/>
      <c r="C102" s="39"/>
      <c r="D102" s="39"/>
      <c r="E102" s="52"/>
      <c r="F102" s="40"/>
    </row>
    <row r="103" spans="2:6" ht="13.5" customHeight="1">
      <c r="B103" s="39"/>
      <c r="C103" s="39"/>
      <c r="D103" s="39"/>
      <c r="E103" s="45"/>
      <c r="F103" s="46"/>
    </row>
    <row r="104" spans="5:6" ht="12.75">
      <c r="E104" s="37"/>
      <c r="F104" s="38"/>
    </row>
    <row r="105" spans="2:6" ht="12.75">
      <c r="B105" s="39"/>
      <c r="C105" s="39"/>
      <c r="E105" s="37"/>
      <c r="F105" s="49"/>
    </row>
    <row r="106" spans="4:6" ht="12.75">
      <c r="D106" s="39"/>
      <c r="E106" s="37"/>
      <c r="F106" s="40"/>
    </row>
    <row r="107" spans="4:6" ht="12.75">
      <c r="D107" s="39"/>
      <c r="E107" s="45"/>
      <c r="F107" s="42"/>
    </row>
    <row r="108" spans="5:6" ht="12.75">
      <c r="E108" s="37"/>
      <c r="F108" s="38"/>
    </row>
    <row r="109" spans="5:6" ht="12.75">
      <c r="E109" s="37"/>
      <c r="F109" s="38"/>
    </row>
    <row r="110" spans="5:6" ht="12.75">
      <c r="E110" s="53"/>
      <c r="F110" s="54"/>
    </row>
    <row r="111" spans="5:6" ht="12.75">
      <c r="E111" s="37"/>
      <c r="F111" s="38"/>
    </row>
    <row r="112" spans="5:6" ht="12.75">
      <c r="E112" s="37"/>
      <c r="F112" s="38"/>
    </row>
    <row r="113" spans="5:6" ht="12.75">
      <c r="E113" s="37"/>
      <c r="F113" s="38"/>
    </row>
    <row r="114" spans="5:6" ht="12.75">
      <c r="E114" s="45"/>
      <c r="F114" s="42"/>
    </row>
    <row r="115" spans="5:6" ht="12.75">
      <c r="E115" s="37"/>
      <c r="F115" s="38"/>
    </row>
    <row r="116" spans="5:6" ht="12.75">
      <c r="E116" s="45"/>
      <c r="F116" s="42"/>
    </row>
    <row r="117" spans="5:6" ht="12.75">
      <c r="E117" s="37"/>
      <c r="F117" s="38"/>
    </row>
    <row r="118" spans="5:6" ht="12.75">
      <c r="E118" s="37"/>
      <c r="F118" s="38"/>
    </row>
    <row r="119" spans="5:6" ht="12.75">
      <c r="E119" s="37"/>
      <c r="F119" s="38"/>
    </row>
    <row r="120" spans="5:6" ht="12.75">
      <c r="E120" s="37"/>
      <c r="F120" s="38"/>
    </row>
    <row r="121" spans="1:6" ht="28.5" customHeight="1">
      <c r="A121" s="55"/>
      <c r="B121" s="55"/>
      <c r="C121" s="55"/>
      <c r="D121" s="55"/>
      <c r="E121" s="56"/>
      <c r="F121" s="57"/>
    </row>
    <row r="122" spans="4:6" ht="12.75">
      <c r="D122" s="39"/>
      <c r="E122" s="37"/>
      <c r="F122" s="40"/>
    </row>
    <row r="123" spans="5:6" ht="12.75">
      <c r="E123" s="58"/>
      <c r="F123" s="59"/>
    </row>
    <row r="124" spans="5:6" ht="12.75">
      <c r="E124" s="37"/>
      <c r="F124" s="38"/>
    </row>
    <row r="125" spans="5:6" ht="12.75">
      <c r="E125" s="53"/>
      <c r="F125" s="54"/>
    </row>
    <row r="126" spans="5:6" ht="12.75">
      <c r="E126" s="53"/>
      <c r="F126" s="54"/>
    </row>
    <row r="127" spans="5:6" ht="12.75">
      <c r="E127" s="37"/>
      <c r="F127" s="38"/>
    </row>
    <row r="128" spans="5:6" ht="12.75">
      <c r="E128" s="45"/>
      <c r="F128" s="42"/>
    </row>
    <row r="129" spans="5:6" ht="12.75">
      <c r="E129" s="37"/>
      <c r="F129" s="38"/>
    </row>
    <row r="130" spans="5:6" ht="12.75">
      <c r="E130" s="37"/>
      <c r="F130" s="38"/>
    </row>
    <row r="131" spans="5:6" ht="12.75">
      <c r="E131" s="45"/>
      <c r="F131" s="42"/>
    </row>
    <row r="132" spans="5:6" ht="12.75">
      <c r="E132" s="37"/>
      <c r="F132" s="38"/>
    </row>
    <row r="133" spans="5:6" ht="12.75">
      <c r="E133" s="53"/>
      <c r="F133" s="54"/>
    </row>
    <row r="134" spans="5:6" ht="12.75">
      <c r="E134" s="45"/>
      <c r="F134" s="59"/>
    </row>
    <row r="135" spans="5:6" ht="12.75">
      <c r="E135" s="43"/>
      <c r="F135" s="54"/>
    </row>
    <row r="136" spans="5:6" ht="12.75">
      <c r="E136" s="45"/>
      <c r="F136" s="42"/>
    </row>
    <row r="137" spans="5:6" ht="12.75">
      <c r="E137" s="37"/>
      <c r="F137" s="38"/>
    </row>
    <row r="138" spans="4:6" ht="12.75">
      <c r="D138" s="39"/>
      <c r="E138" s="37"/>
      <c r="F138" s="40"/>
    </row>
    <row r="139" spans="5:6" ht="12.75">
      <c r="E139" s="43"/>
      <c r="F139" s="42"/>
    </row>
    <row r="140" spans="5:6" ht="12.75">
      <c r="E140" s="43"/>
      <c r="F140" s="54"/>
    </row>
    <row r="141" spans="4:6" ht="12.75">
      <c r="D141" s="39"/>
      <c r="E141" s="43"/>
      <c r="F141" s="60"/>
    </row>
    <row r="142" spans="4:6" ht="12.75">
      <c r="D142" s="39"/>
      <c r="E142" s="45"/>
      <c r="F142" s="46"/>
    </row>
    <row r="143" spans="5:6" ht="12.75">
      <c r="E143" s="37"/>
      <c r="F143" s="38"/>
    </row>
    <row r="144" spans="5:6" ht="12.75">
      <c r="E144" s="58"/>
      <c r="F144" s="61"/>
    </row>
    <row r="145" spans="5:6" ht="11.25" customHeight="1">
      <c r="E145" s="53"/>
      <c r="F145" s="54"/>
    </row>
    <row r="146" spans="2:6" ht="24" customHeight="1">
      <c r="B146" s="39"/>
      <c r="C146" s="39"/>
      <c r="E146" s="53"/>
      <c r="F146" s="62"/>
    </row>
    <row r="147" spans="4:6" ht="15" customHeight="1">
      <c r="D147" s="39"/>
      <c r="E147" s="53"/>
      <c r="F147" s="62"/>
    </row>
    <row r="148" spans="5:6" ht="11.25" customHeight="1">
      <c r="E148" s="58"/>
      <c r="F148" s="59"/>
    </row>
    <row r="149" spans="5:6" ht="12.75">
      <c r="E149" s="53"/>
      <c r="F149" s="54"/>
    </row>
    <row r="150" spans="2:6" ht="13.5" customHeight="1">
      <c r="B150" s="39"/>
      <c r="C150" s="39"/>
      <c r="E150" s="53"/>
      <c r="F150" s="63"/>
    </row>
    <row r="151" spans="4:6" ht="12.75" customHeight="1">
      <c r="D151" s="39"/>
      <c r="E151" s="53"/>
      <c r="F151" s="40"/>
    </row>
    <row r="152" spans="4:6" ht="12.75" customHeight="1">
      <c r="D152" s="39"/>
      <c r="E152" s="45"/>
      <c r="F152" s="46"/>
    </row>
    <row r="153" spans="5:6" ht="12.75">
      <c r="E153" s="37"/>
      <c r="F153" s="38"/>
    </row>
    <row r="154" spans="4:6" ht="12.75">
      <c r="D154" s="39"/>
      <c r="E154" s="37"/>
      <c r="F154" s="60"/>
    </row>
    <row r="155" spans="5:6" ht="12.75">
      <c r="E155" s="58"/>
      <c r="F155" s="59"/>
    </row>
    <row r="156" spans="5:6" ht="12.75">
      <c r="E156" s="53"/>
      <c r="F156" s="54"/>
    </row>
    <row r="157" spans="5:6" ht="12.75">
      <c r="E157" s="37"/>
      <c r="F157" s="38"/>
    </row>
    <row r="158" spans="1:6" ht="19.5" customHeight="1">
      <c r="A158" s="64"/>
      <c r="B158" s="12"/>
      <c r="C158" s="12"/>
      <c r="D158" s="12"/>
      <c r="E158" s="12"/>
      <c r="F158" s="49"/>
    </row>
    <row r="159" spans="1:6" ht="15" customHeight="1">
      <c r="A159" s="39"/>
      <c r="E159" s="51"/>
      <c r="F159" s="49"/>
    </row>
    <row r="160" spans="1:6" ht="12.75">
      <c r="A160" s="39"/>
      <c r="B160" s="39"/>
      <c r="C160" s="39"/>
      <c r="E160" s="51"/>
      <c r="F160" s="40"/>
    </row>
    <row r="161" spans="4:6" ht="12.75">
      <c r="D161" s="39"/>
      <c r="E161" s="37"/>
      <c r="F161" s="49"/>
    </row>
    <row r="162" spans="5:6" ht="12.75">
      <c r="E162" s="41"/>
      <c r="F162" s="42"/>
    </row>
    <row r="163" spans="2:6" ht="12.75">
      <c r="B163" s="39"/>
      <c r="C163" s="39"/>
      <c r="E163" s="37"/>
      <c r="F163" s="40"/>
    </row>
    <row r="164" spans="4:6" ht="12.75">
      <c r="D164" s="39"/>
      <c r="E164" s="37"/>
      <c r="F164" s="40"/>
    </row>
    <row r="165" spans="5:6" ht="12.75">
      <c r="E165" s="45"/>
      <c r="F165" s="46"/>
    </row>
    <row r="166" spans="4:6" ht="22.5" customHeight="1">
      <c r="D166" s="39"/>
      <c r="E166" s="37"/>
      <c r="F166" s="47"/>
    </row>
    <row r="167" spans="5:6" ht="12.75">
      <c r="E167" s="37"/>
      <c r="F167" s="46"/>
    </row>
    <row r="168" spans="2:6" ht="12.75">
      <c r="B168" s="39"/>
      <c r="C168" s="39"/>
      <c r="E168" s="43"/>
      <c r="F168" s="49"/>
    </row>
    <row r="169" spans="4:6" ht="12.75">
      <c r="D169" s="39"/>
      <c r="E169" s="43"/>
      <c r="F169" s="50"/>
    </row>
    <row r="170" spans="5:6" ht="12.75">
      <c r="E170" s="45"/>
      <c r="F170" s="42"/>
    </row>
    <row r="171" spans="1:6" ht="13.5" customHeight="1">
      <c r="A171" s="39"/>
      <c r="E171" s="51"/>
      <c r="F171" s="49"/>
    </row>
    <row r="172" spans="2:6" ht="13.5" customHeight="1">
      <c r="B172" s="39"/>
      <c r="C172" s="39"/>
      <c r="E172" s="37"/>
      <c r="F172" s="49"/>
    </row>
    <row r="173" spans="4:6" ht="13.5" customHeight="1">
      <c r="D173" s="39"/>
      <c r="E173" s="37"/>
      <c r="F173" s="40"/>
    </row>
    <row r="174" spans="4:6" ht="12.75">
      <c r="D174" s="39"/>
      <c r="E174" s="45"/>
      <c r="F174" s="42"/>
    </row>
    <row r="175" spans="4:6" ht="12.75">
      <c r="D175" s="39"/>
      <c r="E175" s="37"/>
      <c r="F175" s="40"/>
    </row>
    <row r="176" spans="5:6" ht="12.75">
      <c r="E176" s="58"/>
      <c r="F176" s="59"/>
    </row>
    <row r="177" spans="4:6" ht="12.75">
      <c r="D177" s="39"/>
      <c r="E177" s="43"/>
      <c r="F177" s="60"/>
    </row>
    <row r="178" spans="4:6" ht="12.75">
      <c r="D178" s="39"/>
      <c r="E178" s="45"/>
      <c r="F178" s="46"/>
    </row>
    <row r="179" spans="5:6" ht="12.75">
      <c r="E179" s="58"/>
      <c r="F179" s="65"/>
    </row>
    <row r="180" spans="2:6" ht="12.75">
      <c r="B180" s="39"/>
      <c r="C180" s="39"/>
      <c r="E180" s="53"/>
      <c r="F180" s="63"/>
    </row>
    <row r="181" spans="4:6" ht="12.75">
      <c r="D181" s="39"/>
      <c r="E181" s="53"/>
      <c r="F181" s="40"/>
    </row>
    <row r="182" spans="4:6" ht="12.75">
      <c r="D182" s="39"/>
      <c r="E182" s="45"/>
      <c r="F182" s="46"/>
    </row>
    <row r="183" spans="4:6" ht="12.75">
      <c r="D183" s="39"/>
      <c r="E183" s="45"/>
      <c r="F183" s="46"/>
    </row>
    <row r="184" spans="5:6" ht="12.75">
      <c r="E184" s="37"/>
      <c r="F184" s="38"/>
    </row>
    <row r="185" spans="1:6" s="66" customFormat="1" ht="18" customHeight="1">
      <c r="A185" s="231"/>
      <c r="B185" s="232"/>
      <c r="C185" s="232"/>
      <c r="D185" s="232"/>
      <c r="E185" s="232"/>
      <c r="F185" s="232"/>
    </row>
    <row r="186" spans="1:6" ht="28.5" customHeight="1">
      <c r="A186" s="55"/>
      <c r="B186" s="55"/>
      <c r="C186" s="55"/>
      <c r="D186" s="55"/>
      <c r="E186" s="56"/>
      <c r="F186" s="57"/>
    </row>
    <row r="188" spans="1:6" ht="15.75">
      <c r="A188" s="68"/>
      <c r="B188" s="39"/>
      <c r="C188" s="39"/>
      <c r="D188" s="39"/>
      <c r="E188" s="69"/>
      <c r="F188" s="11"/>
    </row>
    <row r="189" spans="1:6" ht="12.75">
      <c r="A189" s="39"/>
      <c r="B189" s="39"/>
      <c r="C189" s="39"/>
      <c r="D189" s="39"/>
      <c r="E189" s="69"/>
      <c r="F189" s="11"/>
    </row>
    <row r="190" spans="1:6" ht="17.25" customHeight="1">
      <c r="A190" s="39"/>
      <c r="B190" s="39"/>
      <c r="C190" s="39"/>
      <c r="D190" s="39"/>
      <c r="E190" s="69"/>
      <c r="F190" s="11"/>
    </row>
    <row r="191" spans="1:6" ht="13.5" customHeight="1">
      <c r="A191" s="39"/>
      <c r="B191" s="39"/>
      <c r="C191" s="39"/>
      <c r="D191" s="39"/>
      <c r="E191" s="69"/>
      <c r="F191" s="11"/>
    </row>
    <row r="192" spans="1:6" ht="12.75">
      <c r="A192" s="39"/>
      <c r="B192" s="39"/>
      <c r="C192" s="39"/>
      <c r="D192" s="39"/>
      <c r="E192" s="69"/>
      <c r="F192" s="11"/>
    </row>
    <row r="193" spans="1:4" ht="12.75">
      <c r="A193" s="39"/>
      <c r="B193" s="39"/>
      <c r="C193" s="39"/>
      <c r="D193" s="39"/>
    </row>
    <row r="194" spans="1:6" ht="12.75">
      <c r="A194" s="39"/>
      <c r="B194" s="39"/>
      <c r="C194" s="39"/>
      <c r="D194" s="39"/>
      <c r="E194" s="69"/>
      <c r="F194" s="11"/>
    </row>
    <row r="195" spans="1:6" ht="12.75">
      <c r="A195" s="39"/>
      <c r="B195" s="39"/>
      <c r="C195" s="39"/>
      <c r="D195" s="39"/>
      <c r="E195" s="69"/>
      <c r="F195" s="70"/>
    </row>
    <row r="196" spans="1:6" ht="12.75">
      <c r="A196" s="39"/>
      <c r="B196" s="39"/>
      <c r="C196" s="39"/>
      <c r="D196" s="39"/>
      <c r="E196" s="69"/>
      <c r="F196" s="11"/>
    </row>
    <row r="197" spans="1:6" ht="22.5" customHeight="1">
      <c r="A197" s="39"/>
      <c r="B197" s="39"/>
      <c r="C197" s="39"/>
      <c r="D197" s="39"/>
      <c r="E197" s="69"/>
      <c r="F197" s="47"/>
    </row>
    <row r="198" spans="5:6" ht="22.5" customHeight="1">
      <c r="E198" s="45"/>
      <c r="F198" s="48"/>
    </row>
  </sheetData>
  <sheetProtection/>
  <mergeCells count="8">
    <mergeCell ref="B73:I73"/>
    <mergeCell ref="A185:F185"/>
    <mergeCell ref="A1:I1"/>
    <mergeCell ref="B3:I3"/>
    <mergeCell ref="B19:I19"/>
    <mergeCell ref="B31:I31"/>
    <mergeCell ref="B46:I46"/>
    <mergeCell ref="B58:I58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39"/>
  <sheetViews>
    <sheetView tabSelected="1" zoomScalePageLayoutView="0" workbookViewId="0" topLeftCell="A1">
      <pane ySplit="3" topLeftCell="A394" activePane="bottomLeft" state="frozen"/>
      <selection pane="topLeft" activeCell="A1" sqref="A1"/>
      <selection pane="bottomLeft" activeCell="B405" sqref="B405"/>
    </sheetView>
  </sheetViews>
  <sheetFormatPr defaultColWidth="11.421875" defaultRowHeight="12.75"/>
  <cols>
    <col min="1" max="1" width="11.421875" style="83" customWidth="1"/>
    <col min="2" max="2" width="35.421875" style="85" customWidth="1"/>
    <col min="3" max="3" width="12.7109375" style="2" customWidth="1"/>
    <col min="4" max="4" width="13.421875" style="2" customWidth="1"/>
    <col min="5" max="5" width="11.421875" style="2" customWidth="1"/>
    <col min="6" max="6" width="10.8515625" style="94" customWidth="1"/>
    <col min="7" max="7" width="0.2890625" style="94" hidden="1" customWidth="1"/>
    <col min="8" max="8" width="13.57421875" style="94" customWidth="1"/>
    <col min="9" max="10" width="10.8515625" style="94" customWidth="1"/>
    <col min="11" max="11" width="9.8515625" style="2" customWidth="1"/>
    <col min="12" max="13" width="7.00390625" style="2" customWidth="1"/>
    <col min="14" max="14" width="12.421875" style="2" bestFit="1" customWidth="1"/>
    <col min="15" max="15" width="12.7109375" style="2" customWidth="1"/>
    <col min="16" max="16384" width="11.421875" style="10" customWidth="1"/>
  </cols>
  <sheetData>
    <row r="1" spans="1:15" ht="26.25" customHeight="1">
      <c r="A1" s="267" t="s">
        <v>203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 s="11" customFormat="1" ht="52.5" customHeight="1">
      <c r="A2" s="258" t="s">
        <v>21</v>
      </c>
      <c r="B2" s="258" t="s">
        <v>22</v>
      </c>
      <c r="C2" s="258" t="s">
        <v>188</v>
      </c>
      <c r="D2" s="258" t="s">
        <v>174</v>
      </c>
      <c r="E2" s="258" t="s">
        <v>175</v>
      </c>
      <c r="F2" s="260" t="s">
        <v>191</v>
      </c>
      <c r="G2" s="168"/>
      <c r="H2" s="260" t="s">
        <v>176</v>
      </c>
      <c r="I2" s="262" t="s">
        <v>177</v>
      </c>
      <c r="J2" s="263"/>
      <c r="K2" s="258" t="s">
        <v>190</v>
      </c>
      <c r="L2" s="265" t="s">
        <v>18</v>
      </c>
      <c r="M2" s="265" t="s">
        <v>19</v>
      </c>
      <c r="N2" s="258" t="s">
        <v>178</v>
      </c>
      <c r="O2" s="258" t="s">
        <v>192</v>
      </c>
    </row>
    <row r="3" spans="1:17" ht="18" customHeight="1">
      <c r="A3" s="259"/>
      <c r="B3" s="259"/>
      <c r="C3" s="259"/>
      <c r="D3" s="259"/>
      <c r="E3" s="259"/>
      <c r="F3" s="261"/>
      <c r="G3" s="161"/>
      <c r="H3" s="261"/>
      <c r="I3" s="161" t="s">
        <v>120</v>
      </c>
      <c r="J3" s="161" t="s">
        <v>121</v>
      </c>
      <c r="K3" s="259"/>
      <c r="L3" s="266"/>
      <c r="M3" s="266"/>
      <c r="N3" s="259"/>
      <c r="O3" s="259"/>
      <c r="Q3" s="11"/>
    </row>
    <row r="4" spans="1:3" s="11" customFormat="1" ht="12.75">
      <c r="A4" s="82"/>
      <c r="B4" s="158" t="s">
        <v>83</v>
      </c>
      <c r="C4"/>
    </row>
    <row r="5" spans="1:15" ht="12.75" customHeight="1">
      <c r="A5" s="82"/>
      <c r="B5" s="84" t="s">
        <v>92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82"/>
      <c r="B6" s="84" t="s">
        <v>93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82"/>
      <c r="B7" s="84" t="s">
        <v>137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 customHeight="1">
      <c r="A8" s="82"/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82"/>
      <c r="B9" s="84" t="s">
        <v>73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 customHeight="1">
      <c r="A10" s="82"/>
      <c r="B10" s="246" t="s">
        <v>122</v>
      </c>
      <c r="C10" s="241"/>
      <c r="D10" s="241"/>
      <c r="E10" s="241"/>
      <c r="F10" s="241"/>
      <c r="G10"/>
      <c r="H10"/>
      <c r="I10"/>
      <c r="J10"/>
      <c r="K10"/>
      <c r="L10" s="10"/>
      <c r="M10" s="10"/>
      <c r="N10" s="10"/>
      <c r="O10" s="10"/>
    </row>
    <row r="11" spans="1:2" s="11" customFormat="1" ht="12.75">
      <c r="A11" s="82"/>
      <c r="B11" s="95"/>
    </row>
    <row r="12" spans="1:15" s="11" customFormat="1" ht="12.75" customHeight="1">
      <c r="A12" s="127" t="s">
        <v>74</v>
      </c>
      <c r="B12" s="191" t="s">
        <v>123</v>
      </c>
      <c r="C12" s="192"/>
      <c r="D12" s="192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</row>
    <row r="13" spans="1:15" s="11" customFormat="1" ht="12.75">
      <c r="A13" s="113">
        <v>3</v>
      </c>
      <c r="B13" s="114" t="s">
        <v>23</v>
      </c>
      <c r="C13" s="115">
        <f>D13+E13+F13+G13+H13+K13</f>
        <v>10757460</v>
      </c>
      <c r="D13" s="115">
        <f>D14+D22</f>
        <v>10757460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>
        <f>N14+N22</f>
        <v>10757460</v>
      </c>
      <c r="O13" s="115">
        <f>N13</f>
        <v>10757460</v>
      </c>
    </row>
    <row r="14" spans="1:15" s="11" customFormat="1" ht="12.75" customHeight="1">
      <c r="A14" s="117">
        <v>31</v>
      </c>
      <c r="B14" s="118" t="s">
        <v>24</v>
      </c>
      <c r="C14" s="119">
        <f>D14+E14+F14+G14+H14+K14</f>
        <v>10416460</v>
      </c>
      <c r="D14" s="119">
        <f>D15+D17+D19</f>
        <v>10416460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>
        <f>C14</f>
        <v>10416460</v>
      </c>
      <c r="O14" s="119">
        <f>N14</f>
        <v>10416460</v>
      </c>
    </row>
    <row r="15" spans="1:15" ht="12.75">
      <c r="A15" s="137">
        <v>311</v>
      </c>
      <c r="B15" s="98" t="s">
        <v>25</v>
      </c>
      <c r="C15" s="116">
        <f>D15+E15+F15+G15+H15+K15</f>
        <v>8650000</v>
      </c>
      <c r="D15" s="116">
        <f>D16</f>
        <v>8650000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</row>
    <row r="16" spans="1:15" ht="12.75" customHeight="1">
      <c r="A16" s="96">
        <v>3111</v>
      </c>
      <c r="B16" s="97" t="s">
        <v>58</v>
      </c>
      <c r="C16" s="145">
        <f>D16</f>
        <v>8650000</v>
      </c>
      <c r="D16" s="100">
        <v>8650000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43"/>
      <c r="O16" s="99"/>
    </row>
    <row r="17" spans="1:15" ht="12.75">
      <c r="A17" s="137">
        <v>312</v>
      </c>
      <c r="B17" s="98" t="s">
        <v>26</v>
      </c>
      <c r="C17" s="116">
        <f>D17</f>
        <v>350075</v>
      </c>
      <c r="D17" s="116">
        <f>D18</f>
        <v>350075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t="12.75" customHeight="1">
      <c r="A18" s="96">
        <v>3121</v>
      </c>
      <c r="B18" s="97" t="s">
        <v>26</v>
      </c>
      <c r="C18" s="100">
        <f>D18</f>
        <v>350075</v>
      </c>
      <c r="D18" s="100">
        <v>350075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43"/>
      <c r="O18" s="99"/>
    </row>
    <row r="19" spans="1:15" ht="12.75">
      <c r="A19" s="137">
        <v>313</v>
      </c>
      <c r="B19" s="98" t="s">
        <v>27</v>
      </c>
      <c r="C19" s="116">
        <f>D19+E19+F19+G19+H19+K19</f>
        <v>1416385</v>
      </c>
      <c r="D19" s="116">
        <f>SUM(D20:D21)</f>
        <v>1416385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 ht="12.75" customHeight="1">
      <c r="A20" s="96">
        <v>3132</v>
      </c>
      <c r="B20" s="97" t="s">
        <v>59</v>
      </c>
      <c r="C20" s="145">
        <f>D20</f>
        <v>1416385</v>
      </c>
      <c r="D20" s="100">
        <v>1416385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43"/>
      <c r="O20" s="99"/>
    </row>
    <row r="21" spans="1:15" ht="15.75" customHeight="1">
      <c r="A21" s="96">
        <v>3133</v>
      </c>
      <c r="B21" s="97" t="s">
        <v>60</v>
      </c>
      <c r="C21" s="145">
        <f>D21</f>
        <v>0</v>
      </c>
      <c r="D21" s="100">
        <v>0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43"/>
      <c r="O21" s="99"/>
    </row>
    <row r="22" spans="1:15" ht="15.75" customHeight="1">
      <c r="A22" s="117">
        <v>32</v>
      </c>
      <c r="B22" s="118" t="s">
        <v>28</v>
      </c>
      <c r="C22" s="119">
        <f>C23</f>
        <v>341000</v>
      </c>
      <c r="D22" s="119">
        <f>D23</f>
        <v>341000</v>
      </c>
      <c r="E22" s="134"/>
      <c r="F22" s="134"/>
      <c r="G22" s="119"/>
      <c r="H22" s="119"/>
      <c r="I22" s="119"/>
      <c r="J22" s="119"/>
      <c r="K22" s="134"/>
      <c r="L22" s="134"/>
      <c r="M22" s="134"/>
      <c r="N22" s="119">
        <f>C22</f>
        <v>341000</v>
      </c>
      <c r="O22" s="119">
        <f>N22</f>
        <v>341000</v>
      </c>
    </row>
    <row r="23" spans="1:15" ht="15.75" customHeight="1">
      <c r="A23" s="137">
        <v>321</v>
      </c>
      <c r="B23" s="98" t="s">
        <v>29</v>
      </c>
      <c r="C23" s="138">
        <f>C24</f>
        <v>341000</v>
      </c>
      <c r="D23" s="138">
        <f>D24</f>
        <v>341000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16"/>
      <c r="O23" s="116"/>
    </row>
    <row r="24" spans="1:15" ht="15.75" customHeight="1">
      <c r="A24" s="102">
        <v>3212</v>
      </c>
      <c r="B24" s="122" t="s">
        <v>72</v>
      </c>
      <c r="C24" s="103">
        <f>D24</f>
        <v>341000</v>
      </c>
      <c r="D24" s="103">
        <v>341000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43"/>
      <c r="O24" s="104"/>
    </row>
    <row r="25" spans="1:15" ht="15.75" customHeight="1">
      <c r="A25" s="107"/>
      <c r="B25" s="14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  <c r="O25" s="109"/>
    </row>
    <row r="26" spans="1:15" ht="15.75" customHeight="1">
      <c r="A26" s="81"/>
      <c r="B26" s="1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106"/>
    </row>
    <row r="27" spans="1:15" ht="15.75" customHeight="1">
      <c r="A27" s="81"/>
      <c r="B27" s="1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  <c r="O27" s="106"/>
    </row>
    <row r="28" spans="1:15" ht="15.75" customHeight="1">
      <c r="A28" s="82"/>
      <c r="B28" s="84" t="s">
        <v>73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 customHeight="1">
      <c r="A29" s="82"/>
      <c r="B29" s="246" t="s">
        <v>150</v>
      </c>
      <c r="C29" s="241"/>
      <c r="D29" s="241"/>
      <c r="E29" s="241"/>
      <c r="F29" s="241"/>
      <c r="G29"/>
      <c r="H29"/>
      <c r="I29"/>
      <c r="J29"/>
      <c r="K29"/>
      <c r="L29" s="10"/>
      <c r="M29" s="10"/>
      <c r="N29" s="10"/>
      <c r="O29" s="10"/>
    </row>
    <row r="30" spans="1:15" ht="15.75" customHeight="1">
      <c r="A30" s="82"/>
      <c r="B30" s="200" t="s">
        <v>197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.75" customHeight="1">
      <c r="A31" s="127" t="s">
        <v>76</v>
      </c>
      <c r="B31" s="191" t="s">
        <v>116</v>
      </c>
      <c r="C31" s="192"/>
      <c r="D31" s="192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</row>
    <row r="32" spans="1:15" ht="15.75" customHeight="1">
      <c r="A32" s="113">
        <v>3</v>
      </c>
      <c r="B32" s="114" t="s">
        <v>23</v>
      </c>
      <c r="C32" s="115">
        <f>C33+C41</f>
        <v>512845</v>
      </c>
      <c r="D32" s="115"/>
      <c r="E32" s="115"/>
      <c r="F32" s="115"/>
      <c r="G32" s="115"/>
      <c r="H32" s="115">
        <f>H33+H41</f>
        <v>140625</v>
      </c>
      <c r="I32" s="115">
        <f>I33+I41</f>
        <v>372220</v>
      </c>
      <c r="J32" s="115"/>
      <c r="K32" s="115"/>
      <c r="L32" s="115"/>
      <c r="M32" s="115"/>
      <c r="N32" s="115">
        <f>N33+N41</f>
        <v>512845</v>
      </c>
      <c r="O32" s="115">
        <f>N32</f>
        <v>512845</v>
      </c>
    </row>
    <row r="33" spans="1:15" ht="15.75" customHeight="1">
      <c r="A33" s="117">
        <v>31</v>
      </c>
      <c r="B33" s="118" t="s">
        <v>24</v>
      </c>
      <c r="C33" s="119">
        <f>C34+C36+C38</f>
        <v>360720</v>
      </c>
      <c r="D33" s="119"/>
      <c r="E33" s="119"/>
      <c r="F33" s="119"/>
      <c r="G33" s="119"/>
      <c r="H33" s="119"/>
      <c r="I33" s="119">
        <f>I34+I36+I38</f>
        <v>360720</v>
      </c>
      <c r="J33" s="119"/>
      <c r="K33" s="119"/>
      <c r="L33" s="119"/>
      <c r="M33" s="119"/>
      <c r="N33" s="119">
        <f>C33</f>
        <v>360720</v>
      </c>
      <c r="O33" s="119">
        <f>N33</f>
        <v>360720</v>
      </c>
    </row>
    <row r="34" spans="1:15" s="11" customFormat="1" ht="12.75">
      <c r="A34" s="137">
        <v>311</v>
      </c>
      <c r="B34" s="98" t="s">
        <v>25</v>
      </c>
      <c r="C34" s="116">
        <f>D34+E34+F34+H34+I34+J34+K34</f>
        <v>303200</v>
      </c>
      <c r="D34" s="116"/>
      <c r="E34" s="116"/>
      <c r="F34" s="116"/>
      <c r="G34" s="116"/>
      <c r="H34" s="116"/>
      <c r="I34" s="116">
        <f>I35</f>
        <v>303200</v>
      </c>
      <c r="J34" s="116"/>
      <c r="K34" s="116"/>
      <c r="L34" s="116"/>
      <c r="M34" s="116"/>
      <c r="N34" s="116"/>
      <c r="O34" s="116"/>
    </row>
    <row r="35" spans="1:15" ht="12.75" customHeight="1">
      <c r="A35" s="96">
        <v>3111</v>
      </c>
      <c r="B35" s="97" t="s">
        <v>58</v>
      </c>
      <c r="C35" s="100">
        <f>I35</f>
        <v>303200</v>
      </c>
      <c r="D35" s="100"/>
      <c r="E35" s="100"/>
      <c r="F35" s="100"/>
      <c r="G35" s="100"/>
      <c r="H35" s="100"/>
      <c r="I35" s="100">
        <v>303200</v>
      </c>
      <c r="J35" s="100"/>
      <c r="K35" s="100"/>
      <c r="L35" s="100"/>
      <c r="M35" s="100"/>
      <c r="N35" s="143"/>
      <c r="O35" s="99"/>
    </row>
    <row r="36" spans="1:15" ht="12.75">
      <c r="A36" s="137">
        <v>312</v>
      </c>
      <c r="B36" s="98" t="s">
        <v>26</v>
      </c>
      <c r="C36" s="116">
        <f>C37</f>
        <v>7500</v>
      </c>
      <c r="D36" s="116"/>
      <c r="E36" s="116"/>
      <c r="F36" s="116"/>
      <c r="G36" s="116"/>
      <c r="H36" s="116"/>
      <c r="I36" s="116">
        <f>I37</f>
        <v>7500</v>
      </c>
      <c r="J36" s="116"/>
      <c r="K36" s="116"/>
      <c r="L36" s="116"/>
      <c r="M36" s="116"/>
      <c r="N36" s="116"/>
      <c r="O36" s="116"/>
    </row>
    <row r="37" spans="1:15" ht="12.75" customHeight="1">
      <c r="A37" s="96">
        <v>3121</v>
      </c>
      <c r="B37" s="97" t="s">
        <v>26</v>
      </c>
      <c r="C37" s="100">
        <f>I37</f>
        <v>7500</v>
      </c>
      <c r="D37" s="100"/>
      <c r="E37" s="100"/>
      <c r="F37" s="100"/>
      <c r="G37" s="100"/>
      <c r="H37" s="100"/>
      <c r="I37" s="100">
        <v>7500</v>
      </c>
      <c r="J37" s="100"/>
      <c r="K37" s="100"/>
      <c r="L37" s="100"/>
      <c r="M37" s="100"/>
      <c r="N37" s="143"/>
      <c r="O37" s="99"/>
    </row>
    <row r="38" spans="1:15" ht="12.75">
      <c r="A38" s="137">
        <v>313</v>
      </c>
      <c r="B38" s="98" t="s">
        <v>27</v>
      </c>
      <c r="C38" s="116">
        <f>C39+C40</f>
        <v>50020</v>
      </c>
      <c r="D38" s="116"/>
      <c r="E38" s="116"/>
      <c r="F38" s="116"/>
      <c r="G38" s="116"/>
      <c r="H38" s="116"/>
      <c r="I38" s="116">
        <f>I39+I40</f>
        <v>50020</v>
      </c>
      <c r="J38" s="116"/>
      <c r="K38" s="116"/>
      <c r="L38" s="116"/>
      <c r="M38" s="116"/>
      <c r="N38" s="116"/>
      <c r="O38" s="116"/>
    </row>
    <row r="39" spans="1:15" ht="12.75" customHeight="1">
      <c r="A39" s="96">
        <v>3132</v>
      </c>
      <c r="B39" s="97" t="s">
        <v>59</v>
      </c>
      <c r="C39" s="100">
        <f>I39</f>
        <v>50020</v>
      </c>
      <c r="D39" s="100"/>
      <c r="E39" s="100"/>
      <c r="F39" s="100"/>
      <c r="G39" s="100"/>
      <c r="H39" s="100"/>
      <c r="I39" s="100">
        <v>50020</v>
      </c>
      <c r="J39" s="100"/>
      <c r="K39" s="100"/>
      <c r="L39" s="100"/>
      <c r="M39" s="100"/>
      <c r="N39" s="143"/>
      <c r="O39" s="99"/>
    </row>
    <row r="40" spans="1:15" ht="12.75">
      <c r="A40" s="96">
        <v>3133</v>
      </c>
      <c r="B40" s="97" t="s">
        <v>60</v>
      </c>
      <c r="C40" s="100">
        <f>I40</f>
        <v>0</v>
      </c>
      <c r="D40" s="100"/>
      <c r="E40" s="100"/>
      <c r="F40" s="100"/>
      <c r="G40" s="100"/>
      <c r="H40" s="100"/>
      <c r="I40" s="100">
        <v>0</v>
      </c>
      <c r="J40" s="100"/>
      <c r="K40" s="100"/>
      <c r="L40" s="100"/>
      <c r="M40" s="100"/>
      <c r="N40" s="143"/>
      <c r="O40" s="99"/>
    </row>
    <row r="41" spans="1:15" ht="12.75" customHeight="1">
      <c r="A41" s="117">
        <v>32</v>
      </c>
      <c r="B41" s="118" t="s">
        <v>28</v>
      </c>
      <c r="C41" s="119">
        <f>C42+C47</f>
        <v>152125</v>
      </c>
      <c r="D41" s="119"/>
      <c r="E41" s="134"/>
      <c r="F41" s="134"/>
      <c r="G41" s="119"/>
      <c r="H41" s="119">
        <f>H42+H47</f>
        <v>140625</v>
      </c>
      <c r="I41" s="119">
        <f>I42+I47</f>
        <v>11500</v>
      </c>
      <c r="J41" s="119"/>
      <c r="K41" s="134"/>
      <c r="L41" s="134"/>
      <c r="M41" s="134"/>
      <c r="N41" s="119">
        <f>C41</f>
        <v>152125</v>
      </c>
      <c r="O41" s="119">
        <f>N41</f>
        <v>152125</v>
      </c>
    </row>
    <row r="42" spans="1:15" ht="12.75">
      <c r="A42" s="137">
        <v>321</v>
      </c>
      <c r="B42" s="98" t="s">
        <v>29</v>
      </c>
      <c r="C42" s="116">
        <f>SUM(C43:C46)</f>
        <v>10500</v>
      </c>
      <c r="D42" s="138"/>
      <c r="E42" s="138"/>
      <c r="F42" s="138"/>
      <c r="G42" s="138"/>
      <c r="H42" s="116">
        <f>H43+H44+H45+H46</f>
        <v>2000</v>
      </c>
      <c r="I42" s="116">
        <f>I43+I44+I45+I46</f>
        <v>8500</v>
      </c>
      <c r="J42" s="116"/>
      <c r="K42" s="138"/>
      <c r="L42" s="138"/>
      <c r="M42" s="138"/>
      <c r="N42" s="116"/>
      <c r="O42" s="116"/>
    </row>
    <row r="43" spans="1:15" ht="12.75">
      <c r="A43" s="96">
        <v>3211</v>
      </c>
      <c r="B43" s="97" t="s">
        <v>53</v>
      </c>
      <c r="C43" s="206">
        <f>D43+E43+F43+H43+I43+J43+K43</f>
        <v>3400</v>
      </c>
      <c r="D43" s="206"/>
      <c r="E43" s="206"/>
      <c r="F43" s="206"/>
      <c r="G43" s="206"/>
      <c r="H43" s="206">
        <v>2000</v>
      </c>
      <c r="I43" s="206">
        <v>1400</v>
      </c>
      <c r="J43" s="205"/>
      <c r="K43" s="206"/>
      <c r="L43" s="206"/>
      <c r="M43" s="206"/>
      <c r="N43" s="143"/>
      <c r="O43" s="205"/>
    </row>
    <row r="44" spans="1:15" ht="12.75">
      <c r="A44" s="96">
        <v>3212</v>
      </c>
      <c r="B44" s="97" t="s">
        <v>54</v>
      </c>
      <c r="C44" s="206">
        <f>D44+E44+F44+H44+I44+J44+K44</f>
        <v>6700</v>
      </c>
      <c r="D44" s="103"/>
      <c r="E44" s="103"/>
      <c r="F44" s="103"/>
      <c r="G44" s="103"/>
      <c r="H44" s="103"/>
      <c r="I44" s="103">
        <v>6700</v>
      </c>
      <c r="J44" s="103"/>
      <c r="K44" s="103"/>
      <c r="L44" s="103"/>
      <c r="M44" s="103"/>
      <c r="N44" s="143"/>
      <c r="O44" s="104"/>
    </row>
    <row r="45" spans="1:15" ht="12.75">
      <c r="A45" s="96">
        <v>3213</v>
      </c>
      <c r="B45" s="97" t="s">
        <v>55</v>
      </c>
      <c r="C45" s="206">
        <f>D45+E45+F45+H45+I45+J45+K45</f>
        <v>200</v>
      </c>
      <c r="D45" s="206"/>
      <c r="E45" s="206"/>
      <c r="F45" s="206"/>
      <c r="G45" s="206"/>
      <c r="H45" s="206"/>
      <c r="I45" s="206">
        <v>200</v>
      </c>
      <c r="J45" s="205"/>
      <c r="K45" s="206"/>
      <c r="L45" s="206"/>
      <c r="M45" s="206"/>
      <c r="N45" s="143"/>
      <c r="O45" s="205"/>
    </row>
    <row r="46" spans="1:15" ht="12.75" customHeight="1">
      <c r="A46" s="96">
        <v>3214</v>
      </c>
      <c r="B46" s="97" t="s">
        <v>65</v>
      </c>
      <c r="C46" s="206">
        <f>D46+E46+F46+H46+I46+J46+K46</f>
        <v>200</v>
      </c>
      <c r="D46" s="103"/>
      <c r="E46" s="103"/>
      <c r="F46" s="103"/>
      <c r="G46" s="103"/>
      <c r="H46" s="103"/>
      <c r="I46" s="103">
        <v>200</v>
      </c>
      <c r="J46" s="103"/>
      <c r="K46" s="103"/>
      <c r="L46" s="103"/>
      <c r="M46" s="103"/>
      <c r="N46" s="143"/>
      <c r="O46" s="104"/>
    </row>
    <row r="47" spans="1:15" ht="16.5" customHeight="1">
      <c r="A47" s="137">
        <v>322</v>
      </c>
      <c r="B47" s="98" t="s">
        <v>30</v>
      </c>
      <c r="C47" s="116">
        <f>C48+C49+C50</f>
        <v>141625</v>
      </c>
      <c r="D47" s="116"/>
      <c r="E47" s="116">
        <v>0</v>
      </c>
      <c r="F47" s="116">
        <f>SUM(F48:F50)</f>
        <v>0</v>
      </c>
      <c r="G47" s="116">
        <f>G48</f>
        <v>0</v>
      </c>
      <c r="H47" s="116">
        <f>SUM(H48:H50)</f>
        <v>138625</v>
      </c>
      <c r="I47" s="116">
        <f>SUM(I48:I50)</f>
        <v>3000</v>
      </c>
      <c r="J47" s="116"/>
      <c r="K47" s="116">
        <f>SUM(K48:K50)</f>
        <v>0</v>
      </c>
      <c r="L47" s="116"/>
      <c r="M47" s="116"/>
      <c r="N47" s="116"/>
      <c r="O47" s="116"/>
    </row>
    <row r="48" spans="1:15" ht="16.5" customHeight="1">
      <c r="A48" s="96">
        <v>3221</v>
      </c>
      <c r="B48" s="97" t="s">
        <v>40</v>
      </c>
      <c r="C48" s="100">
        <f>H48+I48</f>
        <v>30305</v>
      </c>
      <c r="D48" s="100"/>
      <c r="E48" s="100"/>
      <c r="F48" s="100"/>
      <c r="G48" s="100"/>
      <c r="H48" s="100">
        <v>30305</v>
      </c>
      <c r="I48" s="100"/>
      <c r="J48" s="100"/>
      <c r="K48" s="100"/>
      <c r="L48" s="100"/>
      <c r="M48" s="100"/>
      <c r="N48" s="143"/>
      <c r="O48" s="99"/>
    </row>
    <row r="49" spans="1:15" ht="16.5" customHeight="1">
      <c r="A49" s="96">
        <v>3222</v>
      </c>
      <c r="B49" s="97" t="s">
        <v>56</v>
      </c>
      <c r="C49" s="100">
        <f>H49+I49</f>
        <v>88320</v>
      </c>
      <c r="D49" s="100"/>
      <c r="E49" s="100"/>
      <c r="F49" s="100"/>
      <c r="G49" s="101"/>
      <c r="H49" s="144">
        <v>88320</v>
      </c>
      <c r="I49" s="101"/>
      <c r="J49" s="101"/>
      <c r="K49" s="100"/>
      <c r="L49" s="100"/>
      <c r="M49" s="100"/>
      <c r="N49" s="143"/>
      <c r="O49" s="99"/>
    </row>
    <row r="50" spans="1:15" ht="16.5" customHeight="1">
      <c r="A50" s="96">
        <v>3225</v>
      </c>
      <c r="B50" s="97" t="s">
        <v>43</v>
      </c>
      <c r="C50" s="100">
        <f>H50+I50</f>
        <v>23000</v>
      </c>
      <c r="D50" s="100"/>
      <c r="E50" s="100"/>
      <c r="F50" s="100"/>
      <c r="G50" s="100"/>
      <c r="H50" s="100">
        <v>20000</v>
      </c>
      <c r="I50" s="100">
        <v>3000</v>
      </c>
      <c r="J50" s="100"/>
      <c r="K50" s="100"/>
      <c r="L50" s="100"/>
      <c r="M50" s="100"/>
      <c r="N50" s="143"/>
      <c r="O50" s="99"/>
    </row>
    <row r="51" spans="1:15" ht="16.5" customHeight="1">
      <c r="A51" s="81"/>
      <c r="B51" s="14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65"/>
      <c r="O51" s="106"/>
    </row>
    <row r="52" spans="1:15" ht="12.75">
      <c r="A52" s="81"/>
      <c r="B52" s="238" t="s">
        <v>129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</row>
    <row r="53" spans="1:15" ht="12.75" customHeight="1">
      <c r="A53" s="81"/>
      <c r="B53" s="14" t="s">
        <v>75</v>
      </c>
      <c r="C53" s="257" t="s">
        <v>198</v>
      </c>
      <c r="D53" s="241"/>
      <c r="E53" s="105"/>
      <c r="F53" s="105"/>
      <c r="G53" s="105"/>
      <c r="H53" s="105"/>
      <c r="I53" s="105"/>
      <c r="J53" s="105"/>
      <c r="K53" s="105"/>
      <c r="L53" s="105"/>
      <c r="M53" s="105"/>
      <c r="N53" s="106"/>
      <c r="O53" s="106"/>
    </row>
    <row r="54" spans="1:15" ht="12.75">
      <c r="A54" s="128" t="s">
        <v>74</v>
      </c>
      <c r="B54" s="129" t="s">
        <v>124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5"/>
      <c r="O54" s="125"/>
    </row>
    <row r="55" spans="1:15" ht="12.75" customHeight="1">
      <c r="A55" s="113">
        <v>3</v>
      </c>
      <c r="B55" s="114" t="s">
        <v>23</v>
      </c>
      <c r="C55" s="115">
        <f>D55+E55+F55+H55+I55+J55+K55</f>
        <v>985746.2</v>
      </c>
      <c r="D55" s="115">
        <f>D56+D88+D92+D96</f>
        <v>85403</v>
      </c>
      <c r="E55" s="115">
        <f>E56+E88+E92+E96</f>
        <v>766143.2</v>
      </c>
      <c r="F55" s="115">
        <f>F56+F88+F92+F96</f>
        <v>15900</v>
      </c>
      <c r="G55" s="115">
        <f>G56+G88+G92+G96</f>
        <v>0</v>
      </c>
      <c r="H55" s="115">
        <f>H56+H88+H92</f>
        <v>85800</v>
      </c>
      <c r="I55" s="115">
        <f>I56+I88+I92+I96</f>
        <v>12000</v>
      </c>
      <c r="J55" s="115">
        <f>J56+J88+J92</f>
        <v>0</v>
      </c>
      <c r="K55" s="115">
        <f>K56+K88+K92</f>
        <v>20500</v>
      </c>
      <c r="L55" s="115"/>
      <c r="M55" s="115"/>
      <c r="N55" s="115">
        <f>N56+N88+N92+N96</f>
        <v>985746.2</v>
      </c>
      <c r="O55" s="115">
        <f>N55</f>
        <v>985746.2</v>
      </c>
    </row>
    <row r="56" spans="1:15" ht="12.75">
      <c r="A56" s="117">
        <v>32</v>
      </c>
      <c r="B56" s="118" t="s">
        <v>28</v>
      </c>
      <c r="C56" s="119">
        <f>D56+E56+F56+H56+I56+J56+K56</f>
        <v>783796.5</v>
      </c>
      <c r="D56" s="119">
        <f>D57+D62+D69+D79+D81</f>
        <v>54403</v>
      </c>
      <c r="E56" s="119">
        <f>E57+E62+E69+E79+E81</f>
        <v>602693.5</v>
      </c>
      <c r="F56" s="119">
        <f>F57+F62+F69+F81+F79</f>
        <v>13400</v>
      </c>
      <c r="G56" s="119">
        <f>G57+G62+G69+G81+G79</f>
        <v>0</v>
      </c>
      <c r="H56" s="119">
        <f>H57+H62+H69+H79+H81</f>
        <v>85800</v>
      </c>
      <c r="I56" s="119">
        <f>I57+I62+I69+I81</f>
        <v>7000</v>
      </c>
      <c r="J56" s="119">
        <f>J57+J62+J69+J81</f>
        <v>0</v>
      </c>
      <c r="K56" s="119">
        <f>K57+K62+K69+K79+K81</f>
        <v>20500</v>
      </c>
      <c r="L56" s="119"/>
      <c r="M56" s="119"/>
      <c r="N56" s="159">
        <f>C56</f>
        <v>783796.5</v>
      </c>
      <c r="O56" s="119">
        <f>N56</f>
        <v>783796.5</v>
      </c>
    </row>
    <row r="57" spans="1:15" ht="12.75" customHeight="1">
      <c r="A57" s="137">
        <v>321</v>
      </c>
      <c r="B57" s="98" t="s">
        <v>29</v>
      </c>
      <c r="C57" s="116">
        <f>D57+E57+F57+G57+H57+K57</f>
        <v>79300</v>
      </c>
      <c r="D57" s="138"/>
      <c r="E57" s="116">
        <f>E58+E59+E60+E61</f>
        <v>61000</v>
      </c>
      <c r="F57" s="116">
        <f>SUM(F58:F61)</f>
        <v>2500</v>
      </c>
      <c r="G57" s="116">
        <f>SUM(G58:G61)</f>
        <v>0</v>
      </c>
      <c r="H57" s="116">
        <f>SUM(H58:H60)</f>
        <v>800</v>
      </c>
      <c r="I57" s="116">
        <f>I58+I59+I60+I61</f>
        <v>0</v>
      </c>
      <c r="J57" s="116">
        <f>J58+J59+J60+J61</f>
        <v>0</v>
      </c>
      <c r="K57" s="116">
        <f>K58+K59+K60+K61</f>
        <v>15000</v>
      </c>
      <c r="L57" s="116"/>
      <c r="M57" s="116"/>
      <c r="N57" s="116"/>
      <c r="O57" s="116"/>
    </row>
    <row r="58" spans="1:15" ht="12.75">
      <c r="A58" s="96">
        <v>3211</v>
      </c>
      <c r="B58" s="97" t="s">
        <v>53</v>
      </c>
      <c r="C58" s="100">
        <f aca="true" t="shared" si="0" ref="C58:C68">D58+E58+F58+H58+I58+J58+K58</f>
        <v>67800</v>
      </c>
      <c r="D58" s="100"/>
      <c r="E58" s="100">
        <v>50000</v>
      </c>
      <c r="F58" s="100">
        <v>2000</v>
      </c>
      <c r="G58" s="100"/>
      <c r="H58" s="100">
        <v>800</v>
      </c>
      <c r="I58" s="100"/>
      <c r="J58" s="100"/>
      <c r="K58" s="100">
        <v>15000</v>
      </c>
      <c r="L58" s="100"/>
      <c r="M58" s="100"/>
      <c r="N58" s="143"/>
      <c r="O58" s="99"/>
    </row>
    <row r="59" spans="1:15" ht="12.75" customHeight="1">
      <c r="A59" s="96">
        <v>3212</v>
      </c>
      <c r="B59" s="97" t="s">
        <v>54</v>
      </c>
      <c r="C59" s="100">
        <f t="shared" si="0"/>
        <v>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43"/>
      <c r="O59" s="99"/>
    </row>
    <row r="60" spans="1:15" ht="12.75">
      <c r="A60" s="96">
        <v>3213</v>
      </c>
      <c r="B60" s="97" t="s">
        <v>55</v>
      </c>
      <c r="C60" s="100">
        <f t="shared" si="0"/>
        <v>7700</v>
      </c>
      <c r="D60" s="100"/>
      <c r="E60" s="100">
        <v>7500</v>
      </c>
      <c r="F60" s="100">
        <v>200</v>
      </c>
      <c r="G60" s="100"/>
      <c r="H60" s="100"/>
      <c r="I60" s="100"/>
      <c r="J60" s="100"/>
      <c r="K60" s="100"/>
      <c r="L60" s="100"/>
      <c r="M60" s="100"/>
      <c r="N60" s="143"/>
      <c r="O60" s="99"/>
    </row>
    <row r="61" spans="1:15" ht="12.75" customHeight="1">
      <c r="A61" s="96">
        <v>3214</v>
      </c>
      <c r="B61" s="97" t="s">
        <v>65</v>
      </c>
      <c r="C61" s="100">
        <f t="shared" si="0"/>
        <v>3800</v>
      </c>
      <c r="D61" s="100"/>
      <c r="E61" s="100">
        <v>3500</v>
      </c>
      <c r="F61" s="100">
        <v>300</v>
      </c>
      <c r="G61" s="100"/>
      <c r="H61" s="100"/>
      <c r="I61" s="100"/>
      <c r="J61" s="100"/>
      <c r="K61" s="100"/>
      <c r="L61" s="100"/>
      <c r="M61" s="100"/>
      <c r="N61" s="143"/>
      <c r="O61" s="99"/>
    </row>
    <row r="62" spans="1:15" ht="12.75" customHeight="1">
      <c r="A62" s="137">
        <v>322</v>
      </c>
      <c r="B62" s="98" t="s">
        <v>30</v>
      </c>
      <c r="C62" s="116">
        <f t="shared" si="0"/>
        <v>396243.5</v>
      </c>
      <c r="D62" s="116">
        <f>D63+D64+D65+D66+D67+D68</f>
        <v>6000</v>
      </c>
      <c r="E62" s="116">
        <f>E63+E64+E65+E66+E67+E68</f>
        <v>379743.5</v>
      </c>
      <c r="F62" s="116">
        <f>SUM(F63:F68)</f>
        <v>7000</v>
      </c>
      <c r="G62" s="116">
        <f>G63</f>
        <v>0</v>
      </c>
      <c r="H62" s="116">
        <f>SUM(H63:H68)</f>
        <v>0</v>
      </c>
      <c r="I62" s="116">
        <f>SUM(I63:I68)</f>
        <v>0</v>
      </c>
      <c r="J62" s="116"/>
      <c r="K62" s="116">
        <f>SUM(K63:K68)</f>
        <v>3500</v>
      </c>
      <c r="L62" s="116"/>
      <c r="M62" s="116"/>
      <c r="N62" s="116"/>
      <c r="O62" s="116"/>
    </row>
    <row r="63" spans="1:15" ht="12.75" customHeight="1">
      <c r="A63" s="96">
        <v>3221</v>
      </c>
      <c r="B63" s="97" t="s">
        <v>40</v>
      </c>
      <c r="C63" s="100">
        <f t="shared" si="0"/>
        <v>65243.5</v>
      </c>
      <c r="D63" s="100">
        <v>4000</v>
      </c>
      <c r="E63" s="144">
        <v>59243.5</v>
      </c>
      <c r="F63" s="100">
        <v>1000</v>
      </c>
      <c r="G63" s="100"/>
      <c r="H63" s="100">
        <v>0</v>
      </c>
      <c r="I63" s="100"/>
      <c r="J63" s="100"/>
      <c r="K63" s="100">
        <v>1000</v>
      </c>
      <c r="L63" s="100"/>
      <c r="M63" s="100"/>
      <c r="N63" s="143"/>
      <c r="O63" s="99"/>
    </row>
    <row r="64" spans="1:15" ht="12.75">
      <c r="A64" s="96">
        <v>3222</v>
      </c>
      <c r="B64" s="97" t="s">
        <v>56</v>
      </c>
      <c r="C64" s="100">
        <f t="shared" si="0"/>
        <v>2500</v>
      </c>
      <c r="D64" s="100"/>
      <c r="E64" s="144">
        <v>2000</v>
      </c>
      <c r="F64" s="100">
        <v>500</v>
      </c>
      <c r="G64" s="101"/>
      <c r="H64" s="101"/>
      <c r="I64" s="101"/>
      <c r="J64" s="101"/>
      <c r="K64" s="100"/>
      <c r="L64" s="100"/>
      <c r="M64" s="100"/>
      <c r="N64" s="143"/>
      <c r="O64" s="99"/>
    </row>
    <row r="65" spans="1:15" ht="12.75" customHeight="1">
      <c r="A65" s="96">
        <v>3223</v>
      </c>
      <c r="B65" s="97" t="s">
        <v>41</v>
      </c>
      <c r="C65" s="100">
        <f t="shared" si="0"/>
        <v>299000</v>
      </c>
      <c r="D65" s="100"/>
      <c r="E65" s="144">
        <v>295000</v>
      </c>
      <c r="F65" s="100">
        <v>4000</v>
      </c>
      <c r="G65" s="100"/>
      <c r="H65" s="100"/>
      <c r="I65" s="100"/>
      <c r="J65" s="100"/>
      <c r="K65" s="100"/>
      <c r="L65" s="100"/>
      <c r="M65" s="100"/>
      <c r="N65" s="143"/>
      <c r="O65" s="99"/>
    </row>
    <row r="66" spans="1:15" ht="12.75">
      <c r="A66" s="96">
        <v>3224</v>
      </c>
      <c r="B66" s="97" t="s">
        <v>42</v>
      </c>
      <c r="C66" s="100">
        <f t="shared" si="0"/>
        <v>0</v>
      </c>
      <c r="D66" s="100"/>
      <c r="E66" s="144"/>
      <c r="F66" s="100"/>
      <c r="G66" s="100"/>
      <c r="H66" s="100"/>
      <c r="I66" s="100"/>
      <c r="J66" s="100"/>
      <c r="K66" s="100"/>
      <c r="L66" s="100"/>
      <c r="M66" s="100"/>
      <c r="N66" s="143"/>
      <c r="O66" s="99"/>
    </row>
    <row r="67" spans="1:15" ht="12.75" customHeight="1">
      <c r="A67" s="96">
        <v>3225</v>
      </c>
      <c r="B67" s="97" t="s">
        <v>43</v>
      </c>
      <c r="C67" s="100">
        <f t="shared" si="0"/>
        <v>14000</v>
      </c>
      <c r="D67" s="100">
        <v>2000</v>
      </c>
      <c r="E67" s="144">
        <v>8500</v>
      </c>
      <c r="F67" s="198">
        <v>1000</v>
      </c>
      <c r="G67" s="100"/>
      <c r="H67" s="100"/>
      <c r="I67" s="100"/>
      <c r="J67" s="100"/>
      <c r="K67" s="100">
        <v>2500</v>
      </c>
      <c r="L67" s="100"/>
      <c r="M67" s="100"/>
      <c r="N67" s="143"/>
      <c r="O67" s="99"/>
    </row>
    <row r="68" spans="1:15" ht="12.75">
      <c r="A68" s="96">
        <v>3227</v>
      </c>
      <c r="B68" s="97" t="s">
        <v>64</v>
      </c>
      <c r="C68" s="100">
        <f t="shared" si="0"/>
        <v>15500</v>
      </c>
      <c r="D68" s="100"/>
      <c r="E68" s="100">
        <v>15000</v>
      </c>
      <c r="F68" s="100">
        <v>500</v>
      </c>
      <c r="G68" s="100"/>
      <c r="H68" s="100"/>
      <c r="I68" s="100"/>
      <c r="J68" s="100"/>
      <c r="K68" s="100"/>
      <c r="L68" s="100"/>
      <c r="M68" s="100"/>
      <c r="N68" s="143"/>
      <c r="O68" s="99"/>
    </row>
    <row r="69" spans="1:15" ht="12.75" customHeight="1">
      <c r="A69" s="137">
        <v>323</v>
      </c>
      <c r="B69" s="98" t="s">
        <v>31</v>
      </c>
      <c r="C69" s="116">
        <f>SUM(C70:C78)</f>
        <v>187253</v>
      </c>
      <c r="D69" s="116">
        <f>D70+D71+D72+D73+D74+D75+D76+D77+D78</f>
        <v>4403</v>
      </c>
      <c r="E69" s="116">
        <f>E70+E71+E72+E73+E74+E75+E76+E77+E78</f>
        <v>152750</v>
      </c>
      <c r="F69" s="116">
        <f>F70+F71+F72+F73+F74+F75+F76+F77+F78</f>
        <v>100</v>
      </c>
      <c r="G69" s="116">
        <f>G70+G71+G72+G73+G74+G75+G76+G77+G78</f>
        <v>0</v>
      </c>
      <c r="H69" s="116">
        <f>SUM(H70:H78)</f>
        <v>30000</v>
      </c>
      <c r="I69" s="116"/>
      <c r="J69" s="116"/>
      <c r="K69" s="116"/>
      <c r="L69" s="116"/>
      <c r="M69" s="116"/>
      <c r="N69" s="116"/>
      <c r="O69" s="116"/>
    </row>
    <row r="70" spans="1:15" s="11" customFormat="1" ht="12.75">
      <c r="A70" s="96">
        <v>3231</v>
      </c>
      <c r="B70" s="97" t="s">
        <v>44</v>
      </c>
      <c r="C70" s="100">
        <f aca="true" t="shared" si="1" ref="C70:C78">D70+E70+F70+H70+I70+J70+K70</f>
        <v>54000</v>
      </c>
      <c r="D70" s="100"/>
      <c r="E70" s="100">
        <v>24000</v>
      </c>
      <c r="F70" s="100"/>
      <c r="G70" s="100"/>
      <c r="H70" s="100">
        <v>30000</v>
      </c>
      <c r="I70" s="100"/>
      <c r="J70" s="100"/>
      <c r="K70" s="100"/>
      <c r="L70" s="100"/>
      <c r="M70" s="100"/>
      <c r="N70" s="143"/>
      <c r="O70" s="99"/>
    </row>
    <row r="71" spans="1:15" ht="12.75" customHeight="1">
      <c r="A71" s="96">
        <v>3232</v>
      </c>
      <c r="B71" s="97" t="s">
        <v>45</v>
      </c>
      <c r="C71" s="100">
        <f t="shared" si="1"/>
        <v>0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43"/>
      <c r="O71" s="99"/>
    </row>
    <row r="72" spans="1:15" ht="12.75">
      <c r="A72" s="96">
        <v>3233</v>
      </c>
      <c r="B72" s="97" t="s">
        <v>46</v>
      </c>
      <c r="C72" s="100">
        <f t="shared" si="1"/>
        <v>2000</v>
      </c>
      <c r="D72" s="100"/>
      <c r="E72" s="100">
        <v>2000</v>
      </c>
      <c r="F72" s="100"/>
      <c r="G72" s="100"/>
      <c r="H72" s="100"/>
      <c r="I72" s="100"/>
      <c r="J72" s="100"/>
      <c r="K72" s="100"/>
      <c r="L72" s="100"/>
      <c r="M72" s="100"/>
      <c r="N72" s="143"/>
      <c r="O72" s="99"/>
    </row>
    <row r="73" spans="1:15" ht="12.75" customHeight="1">
      <c r="A73" s="96">
        <v>3234</v>
      </c>
      <c r="B73" s="97" t="s">
        <v>47</v>
      </c>
      <c r="C73" s="100">
        <f t="shared" si="1"/>
        <v>45100</v>
      </c>
      <c r="D73" s="100"/>
      <c r="E73" s="100">
        <v>45000</v>
      </c>
      <c r="F73" s="100">
        <v>100</v>
      </c>
      <c r="G73" s="100"/>
      <c r="H73" s="100"/>
      <c r="I73" s="100"/>
      <c r="J73" s="100"/>
      <c r="K73" s="100"/>
      <c r="L73" s="100"/>
      <c r="M73" s="100"/>
      <c r="N73" s="143"/>
      <c r="O73" s="99"/>
    </row>
    <row r="74" spans="1:15" ht="12.75">
      <c r="A74" s="96">
        <v>3235</v>
      </c>
      <c r="B74" s="97" t="s">
        <v>105</v>
      </c>
      <c r="C74" s="100">
        <f t="shared" si="1"/>
        <v>21450</v>
      </c>
      <c r="D74" s="100"/>
      <c r="E74" s="100">
        <v>21450</v>
      </c>
      <c r="F74" s="100"/>
      <c r="G74" s="100"/>
      <c r="H74" s="100"/>
      <c r="I74" s="100"/>
      <c r="J74" s="100"/>
      <c r="K74" s="100"/>
      <c r="L74" s="100"/>
      <c r="M74" s="100"/>
      <c r="N74" s="143"/>
      <c r="O74" s="99"/>
    </row>
    <row r="75" spans="1:15" ht="15" customHeight="1">
      <c r="A75" s="96">
        <v>3236</v>
      </c>
      <c r="B75" s="97" t="s">
        <v>48</v>
      </c>
      <c r="C75" s="100">
        <f t="shared" si="1"/>
        <v>31300</v>
      </c>
      <c r="D75" s="100"/>
      <c r="E75" s="100">
        <v>31300</v>
      </c>
      <c r="F75" s="100"/>
      <c r="G75" s="100"/>
      <c r="H75" s="100"/>
      <c r="I75" s="100"/>
      <c r="J75" s="100"/>
      <c r="K75" s="100"/>
      <c r="L75" s="100"/>
      <c r="M75" s="100"/>
      <c r="N75" s="143"/>
      <c r="O75" s="99"/>
    </row>
    <row r="76" spans="1:15" ht="15" customHeight="1">
      <c r="A76" s="96">
        <v>3237</v>
      </c>
      <c r="B76" s="97" t="s">
        <v>49</v>
      </c>
      <c r="C76" s="100">
        <f t="shared" si="1"/>
        <v>13403</v>
      </c>
      <c r="D76" s="100">
        <v>3403</v>
      </c>
      <c r="E76" s="100">
        <v>10000</v>
      </c>
      <c r="F76" s="100"/>
      <c r="G76" s="100"/>
      <c r="H76" s="100"/>
      <c r="I76" s="100"/>
      <c r="J76" s="100"/>
      <c r="K76" s="100"/>
      <c r="L76" s="100"/>
      <c r="M76" s="100"/>
      <c r="N76" s="143"/>
      <c r="O76" s="99"/>
    </row>
    <row r="77" spans="1:15" ht="12.75" customHeight="1">
      <c r="A77" s="96">
        <v>3238</v>
      </c>
      <c r="B77" s="97" t="s">
        <v>50</v>
      </c>
      <c r="C77" s="100">
        <f t="shared" si="1"/>
        <v>19000</v>
      </c>
      <c r="D77" s="100">
        <v>1000</v>
      </c>
      <c r="E77" s="100">
        <v>18000</v>
      </c>
      <c r="F77" s="100"/>
      <c r="G77" s="100"/>
      <c r="H77" s="100"/>
      <c r="I77" s="100"/>
      <c r="J77" s="100"/>
      <c r="K77" s="100"/>
      <c r="L77" s="100"/>
      <c r="M77" s="100"/>
      <c r="N77" s="143"/>
      <c r="O77" s="99"/>
    </row>
    <row r="78" spans="1:15" ht="12.75">
      <c r="A78" s="96">
        <v>3239</v>
      </c>
      <c r="B78" s="97" t="s">
        <v>57</v>
      </c>
      <c r="C78" s="100">
        <f t="shared" si="1"/>
        <v>1000</v>
      </c>
      <c r="D78" s="100"/>
      <c r="E78" s="100">
        <v>1000</v>
      </c>
      <c r="F78" s="100"/>
      <c r="G78" s="100"/>
      <c r="H78" s="100"/>
      <c r="I78" s="100"/>
      <c r="J78" s="100"/>
      <c r="K78" s="100"/>
      <c r="L78" s="100"/>
      <c r="M78" s="100"/>
      <c r="N78" s="143"/>
      <c r="O78" s="99"/>
    </row>
    <row r="79" spans="1:15" ht="18" customHeight="1">
      <c r="A79" s="137">
        <v>324</v>
      </c>
      <c r="B79" s="98" t="s">
        <v>84</v>
      </c>
      <c r="C79" s="116"/>
      <c r="D79" s="116"/>
      <c r="E79" s="116"/>
      <c r="F79" s="116"/>
      <c r="G79" s="138"/>
      <c r="H79" s="138"/>
      <c r="I79" s="138"/>
      <c r="J79" s="138"/>
      <c r="K79" s="138"/>
      <c r="L79" s="138"/>
      <c r="M79" s="138"/>
      <c r="N79" s="116"/>
      <c r="O79" s="116"/>
    </row>
    <row r="80" spans="1:15" ht="17.25" customHeight="1">
      <c r="A80" s="96">
        <v>3241</v>
      </c>
      <c r="B80" s="141" t="s">
        <v>84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43"/>
      <c r="O80" s="99"/>
    </row>
    <row r="81" spans="1:15" ht="12.75" customHeight="1">
      <c r="A81" s="137">
        <v>329</v>
      </c>
      <c r="B81" s="98" t="s">
        <v>32</v>
      </c>
      <c r="C81" s="116">
        <f>SUM(C82:C87)</f>
        <v>121000</v>
      </c>
      <c r="D81" s="116">
        <f>SUM(D82:D87)</f>
        <v>44000</v>
      </c>
      <c r="E81" s="116">
        <f>SUM(E82:E87)</f>
        <v>9200</v>
      </c>
      <c r="F81" s="116">
        <f>SUM(F82:F87)</f>
        <v>3800</v>
      </c>
      <c r="G81" s="116">
        <f>G82+G84+G85+G86+G87</f>
        <v>0</v>
      </c>
      <c r="H81" s="116">
        <f>H82+H84+H85+H86+H87</f>
        <v>55000</v>
      </c>
      <c r="I81" s="116">
        <f>I87</f>
        <v>7000</v>
      </c>
      <c r="J81" s="116"/>
      <c r="K81" s="116">
        <f>K82+K83+K84+K85+K86+K87</f>
        <v>2000</v>
      </c>
      <c r="L81" s="116"/>
      <c r="M81" s="116"/>
      <c r="N81" s="116"/>
      <c r="O81" s="116"/>
    </row>
    <row r="82" spans="1:15" ht="12.75">
      <c r="A82" s="142">
        <v>3292</v>
      </c>
      <c r="B82" s="141" t="s">
        <v>119</v>
      </c>
      <c r="C82" s="145">
        <f aca="true" t="shared" si="2" ref="C82:C87">D82+E82+F82+H82+I82+J82+K82</f>
        <v>0</v>
      </c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</row>
    <row r="83" spans="1:15" ht="12.75">
      <c r="A83" s="142">
        <v>3293</v>
      </c>
      <c r="B83" s="141" t="s">
        <v>117</v>
      </c>
      <c r="C83" s="145">
        <f t="shared" si="2"/>
        <v>3500</v>
      </c>
      <c r="D83" s="143"/>
      <c r="E83" s="145">
        <v>2000</v>
      </c>
      <c r="F83" s="145">
        <v>1500</v>
      </c>
      <c r="G83" s="143"/>
      <c r="H83" s="143"/>
      <c r="I83" s="143"/>
      <c r="J83" s="143"/>
      <c r="K83" s="143"/>
      <c r="L83" s="143"/>
      <c r="M83" s="143"/>
      <c r="N83" s="143"/>
      <c r="O83" s="143"/>
    </row>
    <row r="84" spans="1:15" ht="12.75" customHeight="1">
      <c r="A84" s="142">
        <v>3294</v>
      </c>
      <c r="B84" s="141" t="s">
        <v>85</v>
      </c>
      <c r="C84" s="145">
        <f t="shared" si="2"/>
        <v>1250</v>
      </c>
      <c r="D84" s="143"/>
      <c r="E84" s="145">
        <v>1200</v>
      </c>
      <c r="F84" s="145">
        <v>50</v>
      </c>
      <c r="G84" s="143"/>
      <c r="H84" s="143"/>
      <c r="I84" s="143"/>
      <c r="J84" s="143"/>
      <c r="K84" s="143"/>
      <c r="L84" s="143"/>
      <c r="M84" s="143"/>
      <c r="N84" s="143"/>
      <c r="O84" s="143"/>
    </row>
    <row r="85" spans="1:15" ht="12.75">
      <c r="A85" s="142">
        <v>3295</v>
      </c>
      <c r="B85" s="141" t="s">
        <v>86</v>
      </c>
      <c r="C85" s="145">
        <f t="shared" si="2"/>
        <v>38250</v>
      </c>
      <c r="D85" s="145">
        <v>33000</v>
      </c>
      <c r="E85" s="145">
        <v>5000</v>
      </c>
      <c r="F85" s="145">
        <v>250</v>
      </c>
      <c r="G85" s="143"/>
      <c r="H85" s="143"/>
      <c r="I85" s="143"/>
      <c r="J85" s="143"/>
      <c r="K85" s="143"/>
      <c r="L85" s="143"/>
      <c r="M85" s="143"/>
      <c r="N85" s="143"/>
      <c r="O85" s="143"/>
    </row>
    <row r="86" spans="1:15" ht="12.75" customHeight="1">
      <c r="A86" s="142">
        <v>3296</v>
      </c>
      <c r="B86" s="141" t="s">
        <v>103</v>
      </c>
      <c r="C86" s="145">
        <f t="shared" si="2"/>
        <v>0</v>
      </c>
      <c r="D86" s="145"/>
      <c r="E86" s="143"/>
      <c r="F86" s="145"/>
      <c r="G86" s="143"/>
      <c r="H86" s="143"/>
      <c r="I86" s="143"/>
      <c r="J86" s="143"/>
      <c r="K86" s="143"/>
      <c r="L86" s="143"/>
      <c r="M86" s="143"/>
      <c r="N86" s="143"/>
      <c r="O86" s="143"/>
    </row>
    <row r="87" spans="1:15" ht="12.75">
      <c r="A87" s="96">
        <v>3299</v>
      </c>
      <c r="B87" s="97" t="s">
        <v>32</v>
      </c>
      <c r="C87" s="145">
        <f t="shared" si="2"/>
        <v>78000</v>
      </c>
      <c r="D87" s="100">
        <v>11000</v>
      </c>
      <c r="E87" s="100">
        <v>1000</v>
      </c>
      <c r="F87" s="100">
        <v>2000</v>
      </c>
      <c r="G87" s="100"/>
      <c r="H87" s="100">
        <v>55000</v>
      </c>
      <c r="I87" s="100">
        <v>7000</v>
      </c>
      <c r="J87" s="100"/>
      <c r="K87" s="100">
        <v>2000</v>
      </c>
      <c r="L87" s="100"/>
      <c r="M87" s="100"/>
      <c r="N87" s="143"/>
      <c r="O87" s="143"/>
    </row>
    <row r="88" spans="1:15" ht="12.75" customHeight="1">
      <c r="A88" s="117">
        <v>34</v>
      </c>
      <c r="B88" s="118" t="s">
        <v>33</v>
      </c>
      <c r="C88" s="119">
        <f>C89</f>
        <v>7000</v>
      </c>
      <c r="D88" s="119"/>
      <c r="E88" s="119">
        <f>E89</f>
        <v>6500</v>
      </c>
      <c r="F88" s="119">
        <f>F89</f>
        <v>500</v>
      </c>
      <c r="G88" s="119"/>
      <c r="H88" s="119"/>
      <c r="I88" s="119"/>
      <c r="J88" s="119"/>
      <c r="K88" s="119"/>
      <c r="L88" s="119"/>
      <c r="M88" s="119"/>
      <c r="N88" s="119">
        <f>C88</f>
        <v>7000</v>
      </c>
      <c r="O88" s="119">
        <f>N88</f>
        <v>7000</v>
      </c>
    </row>
    <row r="89" spans="1:15" ht="12.75">
      <c r="A89" s="137">
        <v>343</v>
      </c>
      <c r="B89" s="98" t="s">
        <v>34</v>
      </c>
      <c r="C89" s="138">
        <f>SUM(C90:C91)</f>
        <v>7000</v>
      </c>
      <c r="D89" s="138"/>
      <c r="E89" s="138">
        <f>E90+E91</f>
        <v>6500</v>
      </c>
      <c r="F89" s="138">
        <f>F90+F91</f>
        <v>500</v>
      </c>
      <c r="G89" s="138"/>
      <c r="H89" s="138"/>
      <c r="I89" s="138"/>
      <c r="J89" s="138"/>
      <c r="K89" s="138"/>
      <c r="L89" s="138"/>
      <c r="M89" s="138"/>
      <c r="N89" s="116"/>
      <c r="O89" s="116"/>
    </row>
    <row r="90" spans="1:15" ht="12.75" customHeight="1">
      <c r="A90" s="96">
        <v>3431</v>
      </c>
      <c r="B90" s="97" t="s">
        <v>51</v>
      </c>
      <c r="C90" s="100">
        <f>D90+E90+F90+H90+I90+J90+K90</f>
        <v>7000</v>
      </c>
      <c r="D90" s="100"/>
      <c r="E90" s="100">
        <v>6500</v>
      </c>
      <c r="F90" s="100">
        <v>500</v>
      </c>
      <c r="G90" s="100"/>
      <c r="H90" s="100"/>
      <c r="I90" s="100"/>
      <c r="J90" s="100"/>
      <c r="K90" s="100"/>
      <c r="L90" s="100"/>
      <c r="M90" s="100"/>
      <c r="N90" s="143"/>
      <c r="O90" s="99"/>
    </row>
    <row r="91" spans="1:15" ht="12.75">
      <c r="A91" s="96">
        <v>3433</v>
      </c>
      <c r="B91" s="97" t="s">
        <v>104</v>
      </c>
      <c r="C91" s="100">
        <f>D91+E91+F91+H91+I91+J91+K91</f>
        <v>0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43"/>
      <c r="O91" s="99"/>
    </row>
    <row r="92" spans="1:15" ht="12.75" customHeight="1">
      <c r="A92" s="117">
        <v>37</v>
      </c>
      <c r="B92" s="118" t="s">
        <v>70</v>
      </c>
      <c r="C92" s="119">
        <f>D93+E93+F93+G93+H93+K93</f>
        <v>67380</v>
      </c>
      <c r="D92" s="119">
        <f>D93</f>
        <v>20000</v>
      </c>
      <c r="E92" s="119">
        <f>E93</f>
        <v>47380</v>
      </c>
      <c r="F92" s="119"/>
      <c r="G92" s="119"/>
      <c r="H92" s="119"/>
      <c r="I92" s="119"/>
      <c r="J92" s="119"/>
      <c r="K92" s="119"/>
      <c r="L92" s="119"/>
      <c r="M92" s="119"/>
      <c r="N92" s="119">
        <f>C92</f>
        <v>67380</v>
      </c>
      <c r="O92" s="119">
        <f>N92</f>
        <v>67380</v>
      </c>
    </row>
    <row r="93" spans="1:15" ht="12.75">
      <c r="A93" s="137">
        <v>372</v>
      </c>
      <c r="B93" s="98" t="s">
        <v>66</v>
      </c>
      <c r="C93" s="138">
        <f>D93+E93+F93+G93+H93+K93</f>
        <v>67380</v>
      </c>
      <c r="D93" s="138">
        <f>D94</f>
        <v>20000</v>
      </c>
      <c r="E93" s="138">
        <f>E94</f>
        <v>47380</v>
      </c>
      <c r="F93" s="138"/>
      <c r="G93" s="138"/>
      <c r="H93" s="138"/>
      <c r="I93" s="138"/>
      <c r="J93" s="138"/>
      <c r="K93" s="138"/>
      <c r="L93" s="138"/>
      <c r="M93" s="138"/>
      <c r="N93" s="116"/>
      <c r="O93" s="116"/>
    </row>
    <row r="94" spans="1:15" ht="14.25" customHeight="1">
      <c r="A94" s="96">
        <v>3722</v>
      </c>
      <c r="B94" s="97" t="s">
        <v>87</v>
      </c>
      <c r="C94" s="100">
        <f>D94+E94</f>
        <v>67380</v>
      </c>
      <c r="D94" s="100">
        <v>20000</v>
      </c>
      <c r="E94" s="100">
        <v>47380</v>
      </c>
      <c r="F94" s="100"/>
      <c r="G94" s="100"/>
      <c r="H94" s="100"/>
      <c r="I94" s="100"/>
      <c r="J94" s="100"/>
      <c r="K94" s="100"/>
      <c r="L94" s="100"/>
      <c r="M94" s="100"/>
      <c r="N94" s="143"/>
      <c r="O94" s="99"/>
    </row>
    <row r="95" spans="1:15" ht="12.75">
      <c r="A95" s="128" t="s">
        <v>76</v>
      </c>
      <c r="B95" s="129" t="s">
        <v>125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5"/>
      <c r="O95" s="125"/>
    </row>
    <row r="96" spans="1:15" ht="12.75" customHeight="1">
      <c r="A96" s="113">
        <v>3</v>
      </c>
      <c r="B96" s="114" t="s">
        <v>23</v>
      </c>
      <c r="C96" s="115">
        <f>C97</f>
        <v>127569.7</v>
      </c>
      <c r="D96" s="115">
        <f>D97</f>
        <v>11000</v>
      </c>
      <c r="E96" s="115">
        <f>E97+E165+E169</f>
        <v>109569.7</v>
      </c>
      <c r="F96" s="115">
        <f>F97+F165+F169</f>
        <v>2000</v>
      </c>
      <c r="G96" s="115"/>
      <c r="H96" s="115"/>
      <c r="I96" s="115">
        <f>I97</f>
        <v>5000</v>
      </c>
      <c r="J96" s="115">
        <f>J97+J165+J169</f>
        <v>0</v>
      </c>
      <c r="K96" s="115"/>
      <c r="L96" s="115"/>
      <c r="M96" s="115"/>
      <c r="N96" s="115">
        <f>N97</f>
        <v>127569.7</v>
      </c>
      <c r="O96" s="115">
        <f>N96</f>
        <v>127569.7</v>
      </c>
    </row>
    <row r="97" spans="1:15" ht="12.75">
      <c r="A97" s="117">
        <v>32</v>
      </c>
      <c r="B97" s="118" t="s">
        <v>28</v>
      </c>
      <c r="C97" s="119">
        <f>C98+C100</f>
        <v>127569.7</v>
      </c>
      <c r="D97" s="119">
        <f>D98+D100</f>
        <v>11000</v>
      </c>
      <c r="E97" s="119">
        <f>E98+E100</f>
        <v>109569.7</v>
      </c>
      <c r="F97" s="119">
        <f>F98+F100</f>
        <v>2000</v>
      </c>
      <c r="G97" s="119"/>
      <c r="H97" s="119"/>
      <c r="I97" s="119">
        <f>I98+I100</f>
        <v>5000</v>
      </c>
      <c r="J97" s="119">
        <f>J98+J106+J113+J125</f>
        <v>0</v>
      </c>
      <c r="K97" s="119"/>
      <c r="L97" s="119"/>
      <c r="M97" s="119"/>
      <c r="N97" s="159">
        <f>C97</f>
        <v>127569.7</v>
      </c>
      <c r="O97" s="119">
        <f>N97</f>
        <v>127569.7</v>
      </c>
    </row>
    <row r="98" spans="1:15" ht="12.75">
      <c r="A98" s="137">
        <v>322</v>
      </c>
      <c r="B98" s="98" t="s">
        <v>30</v>
      </c>
      <c r="C98" s="116">
        <f>C99</f>
        <v>42000</v>
      </c>
      <c r="D98" s="138">
        <f>D99</f>
        <v>1000</v>
      </c>
      <c r="E98" s="116">
        <f>E99</f>
        <v>40000</v>
      </c>
      <c r="F98" s="116">
        <f>F99</f>
        <v>1000</v>
      </c>
      <c r="G98" s="116"/>
      <c r="H98" s="116"/>
      <c r="I98" s="116">
        <f>I99</f>
        <v>0</v>
      </c>
      <c r="J98" s="116">
        <f>J99+J100+J101+J102</f>
        <v>0</v>
      </c>
      <c r="K98" s="116"/>
      <c r="L98" s="116"/>
      <c r="M98" s="116"/>
      <c r="N98" s="116"/>
      <c r="O98" s="116"/>
    </row>
    <row r="99" spans="1:15" ht="12.75">
      <c r="A99" s="96">
        <v>3224</v>
      </c>
      <c r="B99" s="97" t="s">
        <v>126</v>
      </c>
      <c r="C99" s="100">
        <f>D99+E99+F99+H99+I99+J99+K99</f>
        <v>42000</v>
      </c>
      <c r="D99" s="100">
        <v>1000</v>
      </c>
      <c r="E99" s="100">
        <v>40000</v>
      </c>
      <c r="F99" s="100">
        <v>1000</v>
      </c>
      <c r="G99" s="100"/>
      <c r="H99" s="100"/>
      <c r="I99" s="100"/>
      <c r="J99" s="100"/>
      <c r="K99" s="100"/>
      <c r="L99" s="100"/>
      <c r="M99" s="100"/>
      <c r="N99" s="143"/>
      <c r="O99" s="99"/>
    </row>
    <row r="100" spans="1:15" ht="12.75">
      <c r="A100" s="137">
        <v>323</v>
      </c>
      <c r="B100" s="98" t="s">
        <v>127</v>
      </c>
      <c r="C100" s="138">
        <f>C101+C102</f>
        <v>85569.7</v>
      </c>
      <c r="D100" s="138">
        <f>D101+D102</f>
        <v>10000</v>
      </c>
      <c r="E100" s="116">
        <f>E101+E102</f>
        <v>69569.7</v>
      </c>
      <c r="F100" s="116">
        <f>F101+F102</f>
        <v>1000</v>
      </c>
      <c r="G100" s="138"/>
      <c r="H100" s="138"/>
      <c r="I100" s="138">
        <f>I101</f>
        <v>5000</v>
      </c>
      <c r="J100" s="138"/>
      <c r="K100" s="138"/>
      <c r="L100" s="138"/>
      <c r="M100" s="138"/>
      <c r="N100" s="116"/>
      <c r="O100" s="116"/>
    </row>
    <row r="101" spans="1:15" ht="12.75">
      <c r="A101" s="96">
        <v>3232</v>
      </c>
      <c r="B101" s="97" t="s">
        <v>45</v>
      </c>
      <c r="C101" s="100">
        <f>D101+E101+F101+H101+I101+J101+K101</f>
        <v>85069.7</v>
      </c>
      <c r="D101" s="100">
        <v>10000</v>
      </c>
      <c r="E101" s="144">
        <v>69069.7</v>
      </c>
      <c r="F101" s="100">
        <v>1000</v>
      </c>
      <c r="G101" s="100"/>
      <c r="H101" s="100"/>
      <c r="I101" s="100">
        <v>5000</v>
      </c>
      <c r="J101" s="100"/>
      <c r="K101" s="100"/>
      <c r="L101" s="100"/>
      <c r="M101" s="100"/>
      <c r="N101" s="143"/>
      <c r="O101" s="99"/>
    </row>
    <row r="102" spans="1:15" ht="12.75" customHeight="1">
      <c r="A102" s="96">
        <v>3237</v>
      </c>
      <c r="B102" s="97" t="s">
        <v>128</v>
      </c>
      <c r="C102" s="100">
        <f>E102</f>
        <v>500</v>
      </c>
      <c r="D102" s="100"/>
      <c r="E102" s="144">
        <v>500</v>
      </c>
      <c r="F102" s="100"/>
      <c r="G102" s="100"/>
      <c r="H102" s="100"/>
      <c r="I102" s="100"/>
      <c r="J102" s="100"/>
      <c r="K102" s="100"/>
      <c r="L102" s="100"/>
      <c r="M102" s="100"/>
      <c r="N102" s="143"/>
      <c r="O102" s="99"/>
    </row>
    <row r="103" spans="1:15" ht="12.75" customHeight="1">
      <c r="A103" s="107"/>
      <c r="B103" s="140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66"/>
      <c r="O103" s="109"/>
    </row>
    <row r="104" spans="1:15" ht="12.75" customHeight="1">
      <c r="A104" s="81"/>
      <c r="B104" s="1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65"/>
      <c r="O104" s="106"/>
    </row>
    <row r="105" spans="1:15" ht="12.75" customHeight="1">
      <c r="A105" s="81"/>
      <c r="B105" s="238" t="s">
        <v>136</v>
      </c>
      <c r="C105" s="239"/>
      <c r="D105" s="239"/>
      <c r="E105" s="155"/>
      <c r="F105" s="105"/>
      <c r="G105" s="105"/>
      <c r="H105" s="105"/>
      <c r="I105" s="105"/>
      <c r="J105" s="105"/>
      <c r="K105" s="105"/>
      <c r="L105" s="105"/>
      <c r="M105" s="105"/>
      <c r="N105" s="165"/>
      <c r="O105" s="106"/>
    </row>
    <row r="106" spans="1:15" ht="15.75" customHeight="1">
      <c r="A106" s="110"/>
      <c r="B106" s="123" t="s">
        <v>151</v>
      </c>
      <c r="C106" s="251" t="s">
        <v>199</v>
      </c>
      <c r="D106" s="245"/>
      <c r="E106" s="111"/>
      <c r="F106" s="111"/>
      <c r="G106" s="111"/>
      <c r="H106" s="111"/>
      <c r="I106" s="111"/>
      <c r="J106" s="111"/>
      <c r="K106" s="111"/>
      <c r="L106" s="111"/>
      <c r="M106" s="111"/>
      <c r="N106" s="112"/>
      <c r="O106" s="112"/>
    </row>
    <row r="107" spans="1:15" ht="12.75" customHeight="1">
      <c r="A107" s="128" t="s">
        <v>132</v>
      </c>
      <c r="B107" s="129" t="s">
        <v>124</v>
      </c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</row>
    <row r="108" spans="1:15" s="11" customFormat="1" ht="12.75">
      <c r="A108" s="113">
        <v>3</v>
      </c>
      <c r="B108" s="114" t="s">
        <v>23</v>
      </c>
      <c r="C108" s="115">
        <f>C109</f>
        <v>558500</v>
      </c>
      <c r="D108" s="115"/>
      <c r="E108" s="115"/>
      <c r="F108" s="115">
        <f>F109</f>
        <v>0</v>
      </c>
      <c r="G108" s="115">
        <f>G109</f>
        <v>0</v>
      </c>
      <c r="H108" s="115">
        <f>H109</f>
        <v>558500</v>
      </c>
      <c r="I108" s="115"/>
      <c r="J108" s="115"/>
      <c r="K108" s="115"/>
      <c r="L108" s="115"/>
      <c r="M108" s="115"/>
      <c r="N108" s="115">
        <f>N109</f>
        <v>558500</v>
      </c>
      <c r="O108" s="115">
        <f>N108</f>
        <v>558500</v>
      </c>
    </row>
    <row r="109" spans="1:15" s="11" customFormat="1" ht="28.5" customHeight="1">
      <c r="A109" s="117">
        <v>32</v>
      </c>
      <c r="B109" s="118" t="s">
        <v>28</v>
      </c>
      <c r="C109" s="119">
        <f>C115+C122+C110+C128</f>
        <v>558500</v>
      </c>
      <c r="D109" s="119"/>
      <c r="E109" s="119"/>
      <c r="F109" s="119">
        <f>F110+F115+F122</f>
        <v>0</v>
      </c>
      <c r="G109" s="119">
        <f>G110+G115+G122</f>
        <v>0</v>
      </c>
      <c r="H109" s="119">
        <f>H110+H115+H122+H128</f>
        <v>558500</v>
      </c>
      <c r="I109" s="119"/>
      <c r="J109" s="119"/>
      <c r="K109" s="119"/>
      <c r="L109" s="134"/>
      <c r="M109" s="134"/>
      <c r="N109" s="119">
        <f>C109</f>
        <v>558500</v>
      </c>
      <c r="O109" s="119">
        <f>N109</f>
        <v>558500</v>
      </c>
    </row>
    <row r="110" spans="1:15" s="164" customFormat="1" ht="28.5" customHeight="1">
      <c r="A110" s="137">
        <v>321</v>
      </c>
      <c r="B110" s="98" t="s">
        <v>29</v>
      </c>
      <c r="C110" s="116">
        <f>C111+C112+C113+C114</f>
        <v>2000</v>
      </c>
      <c r="D110" s="116"/>
      <c r="E110" s="116"/>
      <c r="F110" s="116"/>
      <c r="G110" s="116">
        <f>G111+G112+G113+G114</f>
        <v>0</v>
      </c>
      <c r="H110" s="116">
        <f>H111+H112+H113+H114</f>
        <v>2000</v>
      </c>
      <c r="I110" s="116"/>
      <c r="J110" s="116"/>
      <c r="K110" s="116"/>
      <c r="L110" s="138"/>
      <c r="M110" s="138"/>
      <c r="N110" s="116">
        <f>C110</f>
        <v>2000</v>
      </c>
      <c r="O110" s="116">
        <f>N110</f>
        <v>2000</v>
      </c>
    </row>
    <row r="111" spans="1:15" s="164" customFormat="1" ht="12.75" customHeight="1">
      <c r="A111" s="96">
        <v>3211</v>
      </c>
      <c r="B111" s="97" t="s">
        <v>53</v>
      </c>
      <c r="C111" s="145">
        <f>D111+E111+F111+H111+I111+J111+K111</f>
        <v>500</v>
      </c>
      <c r="D111" s="145"/>
      <c r="E111" s="145"/>
      <c r="F111" s="145"/>
      <c r="G111" s="145"/>
      <c r="H111" s="145">
        <v>500</v>
      </c>
      <c r="I111" s="145"/>
      <c r="J111" s="145"/>
      <c r="K111" s="145"/>
      <c r="L111" s="145"/>
      <c r="M111" s="145"/>
      <c r="N111" s="143"/>
      <c r="O111" s="143"/>
    </row>
    <row r="112" spans="1:15" s="164" customFormat="1" ht="12.75" customHeight="1">
      <c r="A112" s="96">
        <v>3212</v>
      </c>
      <c r="B112" s="97" t="s">
        <v>54</v>
      </c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3"/>
      <c r="O112" s="143"/>
    </row>
    <row r="113" spans="1:15" s="164" customFormat="1" ht="12.75" customHeight="1">
      <c r="A113" s="96">
        <v>3213</v>
      </c>
      <c r="B113" s="97" t="s">
        <v>55</v>
      </c>
      <c r="C113" s="145">
        <f>D113+E113+F113+H113+I113+J113+K113</f>
        <v>1500</v>
      </c>
      <c r="D113" s="145"/>
      <c r="E113" s="145"/>
      <c r="F113" s="145"/>
      <c r="G113" s="145"/>
      <c r="H113" s="145">
        <v>1500</v>
      </c>
      <c r="I113" s="145"/>
      <c r="J113" s="145"/>
      <c r="K113" s="145"/>
      <c r="L113" s="145"/>
      <c r="M113" s="145"/>
      <c r="N113" s="143"/>
      <c r="O113" s="143"/>
    </row>
    <row r="114" spans="1:15" s="163" customFormat="1" ht="12.75" customHeight="1">
      <c r="A114" s="96">
        <v>3214</v>
      </c>
      <c r="B114" s="97" t="s">
        <v>65</v>
      </c>
      <c r="C114" s="145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43"/>
      <c r="O114" s="143"/>
    </row>
    <row r="115" spans="1:15" ht="12.75">
      <c r="A115" s="137">
        <v>322</v>
      </c>
      <c r="B115" s="98" t="s">
        <v>30</v>
      </c>
      <c r="C115" s="116">
        <f>SUM(C116:C121)</f>
        <v>523500</v>
      </c>
      <c r="D115" s="116"/>
      <c r="E115" s="116"/>
      <c r="F115" s="116">
        <f>SUM(F116:F121)</f>
        <v>0</v>
      </c>
      <c r="G115" s="116">
        <f>G116+G117+G118+G119+G120+G121</f>
        <v>0</v>
      </c>
      <c r="H115" s="116">
        <f>H116+H117+H118+H119+H120+H121</f>
        <v>523500</v>
      </c>
      <c r="I115" s="116"/>
      <c r="J115" s="116"/>
      <c r="K115" s="116"/>
      <c r="L115" s="116"/>
      <c r="M115" s="116"/>
      <c r="N115" s="116"/>
      <c r="O115" s="116"/>
    </row>
    <row r="116" spans="1:15" ht="12.75" customHeight="1">
      <c r="A116" s="96">
        <v>3221</v>
      </c>
      <c r="B116" s="97" t="s">
        <v>40</v>
      </c>
      <c r="C116" s="100">
        <f aca="true" t="shared" si="3" ref="C116:C121">D116+E116+F116+H116+I116+J116+K116</f>
        <v>20000</v>
      </c>
      <c r="D116" s="99"/>
      <c r="E116" s="99"/>
      <c r="F116" s="99"/>
      <c r="G116" s="99"/>
      <c r="H116" s="100">
        <v>20000</v>
      </c>
      <c r="I116" s="99"/>
      <c r="J116" s="99"/>
      <c r="K116" s="99"/>
      <c r="L116" s="99"/>
      <c r="M116" s="99"/>
      <c r="N116" s="99"/>
      <c r="O116" s="99"/>
    </row>
    <row r="117" spans="1:15" ht="12.75">
      <c r="A117" s="96">
        <v>3222</v>
      </c>
      <c r="B117" s="97" t="s">
        <v>56</v>
      </c>
      <c r="C117" s="100">
        <f t="shared" si="3"/>
        <v>450000</v>
      </c>
      <c r="D117" s="99"/>
      <c r="E117" s="99"/>
      <c r="F117" s="99"/>
      <c r="G117" s="100"/>
      <c r="H117" s="100">
        <v>450000</v>
      </c>
      <c r="I117" s="100"/>
      <c r="J117" s="100"/>
      <c r="K117" s="100"/>
      <c r="L117" s="99"/>
      <c r="M117" s="99"/>
      <c r="N117" s="99"/>
      <c r="O117" s="99"/>
    </row>
    <row r="118" spans="1:15" ht="12.75" customHeight="1">
      <c r="A118" s="96">
        <v>3223</v>
      </c>
      <c r="B118" s="97" t="s">
        <v>41</v>
      </c>
      <c r="C118" s="100">
        <f t="shared" si="3"/>
        <v>25000</v>
      </c>
      <c r="D118" s="99"/>
      <c r="E118" s="99"/>
      <c r="F118" s="99"/>
      <c r="G118" s="99"/>
      <c r="H118" s="100">
        <v>25000</v>
      </c>
      <c r="I118" s="99"/>
      <c r="J118" s="99"/>
      <c r="K118" s="99"/>
      <c r="L118" s="99"/>
      <c r="M118" s="99"/>
      <c r="N118" s="99"/>
      <c r="O118" s="99"/>
    </row>
    <row r="119" spans="1:15" ht="12.75">
      <c r="A119" s="96">
        <v>3224</v>
      </c>
      <c r="B119" s="97" t="s">
        <v>42</v>
      </c>
      <c r="C119" s="100">
        <f t="shared" si="3"/>
        <v>1000</v>
      </c>
      <c r="D119" s="99"/>
      <c r="E119" s="99"/>
      <c r="F119" s="100"/>
      <c r="G119" s="99"/>
      <c r="H119" s="100">
        <v>1000</v>
      </c>
      <c r="I119" s="99"/>
      <c r="J119" s="99"/>
      <c r="K119" s="99"/>
      <c r="L119" s="99"/>
      <c r="M119" s="99"/>
      <c r="N119" s="99"/>
      <c r="O119" s="99"/>
    </row>
    <row r="120" spans="1:15" ht="12.75" customHeight="1">
      <c r="A120" s="96">
        <v>3225</v>
      </c>
      <c r="B120" s="97" t="s">
        <v>43</v>
      </c>
      <c r="C120" s="100">
        <f t="shared" si="3"/>
        <v>20000</v>
      </c>
      <c r="D120" s="99"/>
      <c r="E120" s="99"/>
      <c r="F120" s="99"/>
      <c r="G120" s="99"/>
      <c r="H120" s="100">
        <v>20000</v>
      </c>
      <c r="I120" s="99"/>
      <c r="J120" s="99"/>
      <c r="K120" s="99"/>
      <c r="L120" s="99"/>
      <c r="M120" s="99"/>
      <c r="N120" s="99"/>
      <c r="O120" s="99"/>
    </row>
    <row r="121" spans="1:15" ht="12.75">
      <c r="A121" s="96">
        <v>3227</v>
      </c>
      <c r="B121" s="97" t="s">
        <v>64</v>
      </c>
      <c r="C121" s="100">
        <f t="shared" si="3"/>
        <v>7500</v>
      </c>
      <c r="D121" s="99"/>
      <c r="E121" s="99"/>
      <c r="F121" s="99"/>
      <c r="G121" s="99"/>
      <c r="H121" s="100">
        <v>7500</v>
      </c>
      <c r="I121" s="99"/>
      <c r="J121" s="99"/>
      <c r="K121" s="99"/>
      <c r="L121" s="99"/>
      <c r="M121" s="99"/>
      <c r="N121" s="99"/>
      <c r="O121" s="99"/>
    </row>
    <row r="122" spans="1:15" ht="12.75" customHeight="1">
      <c r="A122" s="137">
        <v>323</v>
      </c>
      <c r="B122" s="98" t="s">
        <v>31</v>
      </c>
      <c r="C122" s="116">
        <f>SUM(C123:C127)</f>
        <v>31500</v>
      </c>
      <c r="D122" s="116"/>
      <c r="E122" s="116"/>
      <c r="F122" s="116">
        <f>F123+F124+F125+F126+F127</f>
        <v>0</v>
      </c>
      <c r="G122" s="116">
        <f>G123+G124+G125+G126+G127</f>
        <v>0</v>
      </c>
      <c r="H122" s="116">
        <f>H123+H124+H125+H126+H127</f>
        <v>31500</v>
      </c>
      <c r="I122" s="116"/>
      <c r="J122" s="138"/>
      <c r="K122" s="116"/>
      <c r="L122" s="116"/>
      <c r="M122" s="116"/>
      <c r="N122" s="116"/>
      <c r="O122" s="116"/>
    </row>
    <row r="123" spans="1:15" ht="12.75">
      <c r="A123" s="96">
        <v>3231</v>
      </c>
      <c r="B123" s="97" t="s">
        <v>44</v>
      </c>
      <c r="C123" s="100">
        <f aca="true" t="shared" si="4" ref="C123:C129">D123+E123+F123+H123+I123+J123+K123</f>
        <v>1500</v>
      </c>
      <c r="D123" s="99"/>
      <c r="E123" s="99"/>
      <c r="F123" s="99"/>
      <c r="G123" s="99"/>
      <c r="H123" s="100">
        <v>1500</v>
      </c>
      <c r="I123" s="99"/>
      <c r="J123" s="99"/>
      <c r="K123" s="99"/>
      <c r="L123" s="99"/>
      <c r="M123" s="99"/>
      <c r="N123" s="99"/>
      <c r="O123" s="99"/>
    </row>
    <row r="124" spans="1:15" ht="12.75" customHeight="1">
      <c r="A124" s="96">
        <v>3232</v>
      </c>
      <c r="B124" s="97" t="s">
        <v>45</v>
      </c>
      <c r="C124" s="100">
        <f t="shared" si="4"/>
        <v>3000</v>
      </c>
      <c r="D124" s="99"/>
      <c r="E124" s="99"/>
      <c r="F124" s="100"/>
      <c r="G124" s="99"/>
      <c r="H124" s="100">
        <v>3000</v>
      </c>
      <c r="I124" s="99"/>
      <c r="J124" s="99"/>
      <c r="K124" s="99"/>
      <c r="L124" s="99"/>
      <c r="M124" s="99"/>
      <c r="N124" s="99"/>
      <c r="O124" s="99"/>
    </row>
    <row r="125" spans="1:15" ht="12.75">
      <c r="A125" s="96">
        <v>3234</v>
      </c>
      <c r="B125" s="97" t="s">
        <v>47</v>
      </c>
      <c r="C125" s="100">
        <f t="shared" si="4"/>
        <v>17000</v>
      </c>
      <c r="D125" s="99"/>
      <c r="E125" s="99"/>
      <c r="F125" s="99"/>
      <c r="G125" s="99"/>
      <c r="H125" s="100">
        <v>17000</v>
      </c>
      <c r="I125" s="99"/>
      <c r="J125" s="99"/>
      <c r="K125" s="99"/>
      <c r="L125" s="99"/>
      <c r="M125" s="99"/>
      <c r="N125" s="99"/>
      <c r="O125" s="99"/>
    </row>
    <row r="126" spans="1:15" ht="12.75" customHeight="1">
      <c r="A126" s="96">
        <v>3236</v>
      </c>
      <c r="B126" s="97" t="s">
        <v>48</v>
      </c>
      <c r="C126" s="100">
        <f t="shared" si="4"/>
        <v>9000</v>
      </c>
      <c r="D126" s="99"/>
      <c r="E126" s="99"/>
      <c r="F126" s="99"/>
      <c r="G126" s="99"/>
      <c r="H126" s="100">
        <v>9000</v>
      </c>
      <c r="I126" s="99"/>
      <c r="J126" s="99"/>
      <c r="K126" s="99"/>
      <c r="L126" s="99"/>
      <c r="M126" s="99"/>
      <c r="N126" s="99"/>
      <c r="O126" s="99"/>
    </row>
    <row r="127" spans="1:15" ht="12.75" customHeight="1">
      <c r="A127" s="102">
        <v>3239</v>
      </c>
      <c r="B127" s="122" t="s">
        <v>57</v>
      </c>
      <c r="C127" s="100">
        <f t="shared" si="4"/>
        <v>1000</v>
      </c>
      <c r="D127" s="104"/>
      <c r="E127" s="104"/>
      <c r="F127" s="104"/>
      <c r="G127" s="104"/>
      <c r="H127" s="103">
        <v>1000</v>
      </c>
      <c r="I127" s="104"/>
      <c r="J127" s="104"/>
      <c r="K127" s="104"/>
      <c r="L127" s="104"/>
      <c r="M127" s="104"/>
      <c r="N127" s="99"/>
      <c r="O127" s="104"/>
    </row>
    <row r="128" spans="1:15" ht="12.75" customHeight="1">
      <c r="A128" s="179">
        <v>329</v>
      </c>
      <c r="B128" s="180" t="s">
        <v>32</v>
      </c>
      <c r="C128" s="116">
        <f t="shared" si="4"/>
        <v>1500</v>
      </c>
      <c r="D128" s="181"/>
      <c r="E128" s="181"/>
      <c r="F128" s="181"/>
      <c r="G128" s="181"/>
      <c r="H128" s="181">
        <f>H129</f>
        <v>1500</v>
      </c>
      <c r="I128" s="181"/>
      <c r="J128" s="181"/>
      <c r="K128" s="181"/>
      <c r="L128" s="181"/>
      <c r="M128" s="181"/>
      <c r="N128" s="116"/>
      <c r="O128" s="181"/>
    </row>
    <row r="129" spans="1:15" ht="12.75" customHeight="1">
      <c r="A129" s="96">
        <v>3299</v>
      </c>
      <c r="B129" s="97" t="s">
        <v>32</v>
      </c>
      <c r="C129" s="100">
        <f t="shared" si="4"/>
        <v>1500</v>
      </c>
      <c r="D129" s="99"/>
      <c r="E129" s="99"/>
      <c r="F129" s="99"/>
      <c r="G129" s="99"/>
      <c r="H129" s="100">
        <v>1500</v>
      </c>
      <c r="I129" s="99"/>
      <c r="J129" s="99"/>
      <c r="K129" s="99"/>
      <c r="L129" s="99"/>
      <c r="M129" s="99"/>
      <c r="N129" s="99"/>
      <c r="O129" s="99"/>
    </row>
    <row r="130" spans="1:15" ht="12.75" customHeight="1">
      <c r="A130" s="81"/>
      <c r="B130" s="14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</row>
    <row r="131" spans="1:15" ht="12.75" customHeight="1">
      <c r="A131" s="81"/>
      <c r="B131" s="14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</row>
    <row r="132" spans="1:15" ht="12.75" customHeight="1">
      <c r="A132" s="81"/>
      <c r="B132" s="14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</row>
    <row r="133" spans="1:15" ht="12.75" customHeight="1">
      <c r="A133" s="81"/>
      <c r="B133" s="84" t="s">
        <v>143</v>
      </c>
      <c r="C133" s="155"/>
      <c r="D133"/>
      <c r="E133"/>
      <c r="F133" s="105"/>
      <c r="G133" s="105"/>
      <c r="H133" s="105"/>
      <c r="I133" s="105"/>
      <c r="J133" s="105"/>
      <c r="K133" s="105"/>
      <c r="L133" s="105"/>
      <c r="M133" s="105"/>
      <c r="N133" s="106"/>
      <c r="O133" s="106"/>
    </row>
    <row r="134" spans="1:15" ht="12.75" customHeight="1">
      <c r="A134" s="81"/>
      <c r="B134" s="14" t="s">
        <v>152</v>
      </c>
      <c r="C134"/>
      <c r="D134"/>
      <c r="E134"/>
      <c r="F134" s="105"/>
      <c r="G134" s="105"/>
      <c r="H134" s="105"/>
      <c r="I134" s="105"/>
      <c r="J134" s="105"/>
      <c r="K134" s="105"/>
      <c r="L134" s="105"/>
      <c r="M134" s="105"/>
      <c r="N134" s="106"/>
      <c r="O134" s="106"/>
    </row>
    <row r="135" spans="1:15" ht="12.75" customHeight="1">
      <c r="A135" s="81"/>
      <c r="B135" s="84"/>
      <c r="C135" s="105"/>
      <c r="D135" s="106"/>
      <c r="E135" s="105"/>
      <c r="F135" s="105"/>
      <c r="G135" s="105"/>
      <c r="H135" s="105"/>
      <c r="I135" s="105"/>
      <c r="J135" s="105"/>
      <c r="K135" s="105"/>
      <c r="L135" s="105"/>
      <c r="M135" s="105"/>
      <c r="N135" s="106"/>
      <c r="O135" s="106"/>
    </row>
    <row r="136" spans="1:15" ht="12.75" customHeight="1">
      <c r="A136" s="127" t="s">
        <v>78</v>
      </c>
      <c r="B136" s="191" t="s">
        <v>89</v>
      </c>
      <c r="C136" s="192"/>
      <c r="D136" s="192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</row>
    <row r="137" spans="1:15" ht="12.75" customHeight="1">
      <c r="A137" s="113">
        <v>3</v>
      </c>
      <c r="B137" s="114" t="s">
        <v>23</v>
      </c>
      <c r="C137" s="115">
        <f>C138</f>
        <v>0</v>
      </c>
      <c r="D137" s="115"/>
      <c r="E137" s="115"/>
      <c r="F137" s="115">
        <f>F138</f>
        <v>0</v>
      </c>
      <c r="G137" s="115"/>
      <c r="H137" s="115"/>
      <c r="I137" s="115"/>
      <c r="J137" s="115">
        <f>J138</f>
        <v>0</v>
      </c>
      <c r="K137" s="115"/>
      <c r="L137" s="115"/>
      <c r="M137" s="115"/>
      <c r="N137" s="115">
        <f>N138</f>
        <v>0</v>
      </c>
      <c r="O137" s="115">
        <f>N137</f>
        <v>0</v>
      </c>
    </row>
    <row r="138" spans="1:15" ht="12.75" customHeight="1">
      <c r="A138" s="117">
        <v>32</v>
      </c>
      <c r="B138" s="151" t="s">
        <v>79</v>
      </c>
      <c r="C138" s="134">
        <f>F138</f>
        <v>0</v>
      </c>
      <c r="D138" s="134"/>
      <c r="E138" s="134"/>
      <c r="F138" s="134">
        <f>F139+F144+F146+F148</f>
        <v>0</v>
      </c>
      <c r="G138" s="134"/>
      <c r="H138" s="134"/>
      <c r="I138" s="134"/>
      <c r="J138" s="134">
        <f>J139+J144+J146+J148</f>
        <v>0</v>
      </c>
      <c r="K138" s="134"/>
      <c r="L138" s="134"/>
      <c r="M138" s="134"/>
      <c r="N138" s="119">
        <f>C138</f>
        <v>0</v>
      </c>
      <c r="O138" s="119">
        <f>N138</f>
        <v>0</v>
      </c>
    </row>
    <row r="139" spans="1:15" ht="12.75" customHeight="1">
      <c r="A139" s="137">
        <v>321</v>
      </c>
      <c r="B139" s="98" t="s">
        <v>80</v>
      </c>
      <c r="C139" s="138"/>
      <c r="D139" s="138"/>
      <c r="E139" s="138"/>
      <c r="F139" s="138"/>
      <c r="G139" s="138"/>
      <c r="H139" s="138"/>
      <c r="I139" s="138"/>
      <c r="J139" s="138">
        <f>J140+J141+J142+J143</f>
        <v>0</v>
      </c>
      <c r="K139" s="138"/>
      <c r="L139" s="138"/>
      <c r="M139" s="138"/>
      <c r="N139" s="116"/>
      <c r="O139" s="116"/>
    </row>
    <row r="140" spans="1:15" ht="12.75" customHeight="1">
      <c r="A140" s="96">
        <v>3211</v>
      </c>
      <c r="B140" s="97" t="s">
        <v>53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99"/>
      <c r="O140" s="99"/>
    </row>
    <row r="141" spans="1:15" ht="12.75" customHeight="1">
      <c r="A141" s="142">
        <v>3212</v>
      </c>
      <c r="B141" s="141" t="s">
        <v>81</v>
      </c>
      <c r="C141" s="100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99"/>
      <c r="O141" s="143"/>
    </row>
    <row r="142" spans="1:15" ht="12.75" customHeight="1">
      <c r="A142" s="96">
        <v>3213</v>
      </c>
      <c r="B142" s="97" t="s">
        <v>55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99"/>
      <c r="O142" s="99"/>
    </row>
    <row r="143" spans="1:15" ht="12.75" customHeight="1">
      <c r="A143" s="142">
        <v>3214</v>
      </c>
      <c r="B143" s="141" t="s">
        <v>65</v>
      </c>
      <c r="C143" s="100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99"/>
      <c r="O143" s="143"/>
    </row>
    <row r="144" spans="1:15" ht="12.75" customHeight="1">
      <c r="A144" s="137">
        <v>322</v>
      </c>
      <c r="B144" s="98" t="s">
        <v>30</v>
      </c>
      <c r="C144" s="138"/>
      <c r="D144" s="138"/>
      <c r="E144" s="138"/>
      <c r="F144" s="138"/>
      <c r="G144" s="138"/>
      <c r="H144" s="138"/>
      <c r="I144" s="138"/>
      <c r="J144" s="138">
        <f>J145</f>
        <v>0</v>
      </c>
      <c r="K144" s="138"/>
      <c r="L144" s="138"/>
      <c r="M144" s="138"/>
      <c r="N144" s="116"/>
      <c r="O144" s="116"/>
    </row>
    <row r="145" spans="1:15" ht="12.75" customHeight="1">
      <c r="A145" s="96">
        <v>3221</v>
      </c>
      <c r="B145" s="97" t="s">
        <v>88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99"/>
      <c r="O145" s="99"/>
    </row>
    <row r="146" spans="1:15" ht="12.75" customHeight="1">
      <c r="A146" s="137">
        <v>323</v>
      </c>
      <c r="B146" s="98" t="s">
        <v>31</v>
      </c>
      <c r="C146" s="138"/>
      <c r="D146" s="138"/>
      <c r="E146" s="138"/>
      <c r="F146" s="138"/>
      <c r="G146" s="138"/>
      <c r="H146" s="138"/>
      <c r="I146" s="138"/>
      <c r="J146" s="138">
        <f>J147</f>
        <v>0</v>
      </c>
      <c r="K146" s="138"/>
      <c r="L146" s="138"/>
      <c r="M146" s="138"/>
      <c r="N146" s="116"/>
      <c r="O146" s="116"/>
    </row>
    <row r="147" spans="1:15" ht="12.75" customHeight="1">
      <c r="A147" s="96">
        <v>3237</v>
      </c>
      <c r="B147" s="97" t="s">
        <v>49</v>
      </c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99"/>
      <c r="O147" s="99"/>
    </row>
    <row r="148" spans="1:15" ht="12.75" customHeight="1">
      <c r="A148" s="137">
        <v>329</v>
      </c>
      <c r="B148" s="98" t="s">
        <v>32</v>
      </c>
      <c r="C148" s="138">
        <f>C149+C150</f>
        <v>0</v>
      </c>
      <c r="D148" s="138"/>
      <c r="E148" s="138"/>
      <c r="F148" s="138">
        <f>F149+F150</f>
        <v>0</v>
      </c>
      <c r="G148" s="138"/>
      <c r="H148" s="138"/>
      <c r="I148" s="138"/>
      <c r="J148" s="138">
        <f>J149+J150</f>
        <v>0</v>
      </c>
      <c r="K148" s="138"/>
      <c r="L148" s="138"/>
      <c r="M148" s="138"/>
      <c r="N148" s="116"/>
      <c r="O148" s="116"/>
    </row>
    <row r="149" spans="1:15" ht="12.75" customHeight="1">
      <c r="A149" s="142">
        <v>3293</v>
      </c>
      <c r="B149" s="141" t="s">
        <v>117</v>
      </c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3"/>
      <c r="O149" s="143"/>
    </row>
    <row r="150" spans="1:15" ht="12.75" customHeight="1">
      <c r="A150" s="96">
        <v>3299</v>
      </c>
      <c r="B150" s="97" t="s">
        <v>32</v>
      </c>
      <c r="C150" s="145">
        <f>F150</f>
        <v>0</v>
      </c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3"/>
      <c r="O150" s="143"/>
    </row>
    <row r="151" spans="1:15" ht="12.75" customHeight="1">
      <c r="A151" s="96"/>
      <c r="B151" s="97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43"/>
      <c r="O151" s="100"/>
    </row>
    <row r="152" spans="1:15" ht="12.75" customHeight="1">
      <c r="A152" s="247" t="s">
        <v>71</v>
      </c>
      <c r="B152" s="248"/>
      <c r="C152" s="130">
        <f>C137</f>
        <v>0</v>
      </c>
      <c r="D152" s="130"/>
      <c r="E152" s="130"/>
      <c r="F152" s="130">
        <f>F137</f>
        <v>0</v>
      </c>
      <c r="G152" s="130"/>
      <c r="H152" s="130"/>
      <c r="I152" s="130"/>
      <c r="J152" s="130">
        <f>J137</f>
        <v>0</v>
      </c>
      <c r="K152" s="130"/>
      <c r="L152" s="130"/>
      <c r="M152" s="130"/>
      <c r="N152" s="130">
        <f>N137</f>
        <v>0</v>
      </c>
      <c r="O152" s="130">
        <f>O137</f>
        <v>0</v>
      </c>
    </row>
    <row r="153" spans="1:15" ht="12.75" customHeight="1">
      <c r="A153" s="81"/>
      <c r="B153" s="14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</row>
    <row r="154" spans="1:15" ht="12.75" customHeight="1">
      <c r="A154" s="81"/>
      <c r="B154" s="238" t="s">
        <v>134</v>
      </c>
      <c r="C154" s="239"/>
      <c r="D154" s="239"/>
      <c r="E154" s="155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</row>
    <row r="155" spans="1:15" ht="12.75" customHeight="1">
      <c r="A155" s="110"/>
      <c r="B155" s="123" t="s">
        <v>153</v>
      </c>
      <c r="C155" s="251" t="s">
        <v>185</v>
      </c>
      <c r="D155" s="245"/>
      <c r="E155" s="111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1:15" ht="12.75" customHeight="1">
      <c r="A156" s="128" t="s">
        <v>74</v>
      </c>
      <c r="B156" s="169" t="s">
        <v>135</v>
      </c>
      <c r="C156" s="167"/>
      <c r="D156" s="167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</row>
    <row r="157" spans="1:15" ht="12.75">
      <c r="A157" s="113">
        <v>3</v>
      </c>
      <c r="B157" s="114" t="s">
        <v>23</v>
      </c>
      <c r="C157" s="115">
        <f>D157+E157+F157+H157+I157+J157+K157</f>
        <v>43000</v>
      </c>
      <c r="D157" s="115"/>
      <c r="E157" s="115"/>
      <c r="F157" s="115"/>
      <c r="G157" s="115"/>
      <c r="H157" s="115"/>
      <c r="I157" s="115">
        <f>I164</f>
        <v>5000</v>
      </c>
      <c r="J157" s="115"/>
      <c r="K157" s="115">
        <f>K164+K158</f>
        <v>38000</v>
      </c>
      <c r="L157" s="115"/>
      <c r="M157" s="115"/>
      <c r="N157" s="115">
        <f>N158+N164</f>
        <v>43000</v>
      </c>
      <c r="O157" s="115">
        <f>N157</f>
        <v>43000</v>
      </c>
    </row>
    <row r="158" spans="1:15" ht="12.75">
      <c r="A158" s="117">
        <v>31</v>
      </c>
      <c r="B158" s="118" t="s">
        <v>24</v>
      </c>
      <c r="C158" s="119">
        <f aca="true" t="shared" si="5" ref="C158:C163">K158</f>
        <v>2330</v>
      </c>
      <c r="D158" s="119"/>
      <c r="E158" s="119"/>
      <c r="F158" s="119"/>
      <c r="G158" s="119"/>
      <c r="H158" s="119"/>
      <c r="I158" s="119"/>
      <c r="J158" s="119"/>
      <c r="K158" s="119">
        <f>K159+K161</f>
        <v>2330</v>
      </c>
      <c r="L158" s="119"/>
      <c r="M158" s="119"/>
      <c r="N158" s="119">
        <f>C158</f>
        <v>2330</v>
      </c>
      <c r="O158" s="119">
        <f>N158</f>
        <v>2330</v>
      </c>
    </row>
    <row r="159" spans="1:15" ht="12.75">
      <c r="A159" s="137">
        <v>311</v>
      </c>
      <c r="B159" s="98" t="s">
        <v>25</v>
      </c>
      <c r="C159" s="116">
        <f t="shared" si="5"/>
        <v>2000</v>
      </c>
      <c r="D159" s="116"/>
      <c r="E159" s="116"/>
      <c r="F159" s="116"/>
      <c r="G159" s="116"/>
      <c r="H159" s="116"/>
      <c r="I159" s="116"/>
      <c r="J159" s="116"/>
      <c r="K159" s="116">
        <f>K160</f>
        <v>2000</v>
      </c>
      <c r="L159" s="116"/>
      <c r="M159" s="116"/>
      <c r="N159" s="116"/>
      <c r="O159" s="116"/>
    </row>
    <row r="160" spans="1:15" ht="12.75">
      <c r="A160" s="142">
        <v>3111</v>
      </c>
      <c r="B160" s="141" t="s">
        <v>58</v>
      </c>
      <c r="C160" s="145">
        <f t="shared" si="5"/>
        <v>2000</v>
      </c>
      <c r="D160" s="143"/>
      <c r="E160" s="143"/>
      <c r="F160" s="143"/>
      <c r="G160" s="143"/>
      <c r="H160" s="143"/>
      <c r="I160" s="143"/>
      <c r="J160" s="143"/>
      <c r="K160" s="145">
        <v>2000</v>
      </c>
      <c r="L160" s="143"/>
      <c r="M160" s="143"/>
      <c r="N160" s="143"/>
      <c r="O160" s="143"/>
    </row>
    <row r="161" spans="1:15" ht="12.75">
      <c r="A161" s="137">
        <v>313</v>
      </c>
      <c r="B161" s="98" t="s">
        <v>27</v>
      </c>
      <c r="C161" s="116">
        <f t="shared" si="5"/>
        <v>330</v>
      </c>
      <c r="D161" s="116"/>
      <c r="E161" s="116"/>
      <c r="F161" s="116"/>
      <c r="G161" s="116"/>
      <c r="H161" s="116"/>
      <c r="I161" s="116"/>
      <c r="J161" s="116"/>
      <c r="K161" s="116">
        <f>K162+K163</f>
        <v>330</v>
      </c>
      <c r="L161" s="116"/>
      <c r="M161" s="116"/>
      <c r="N161" s="116"/>
      <c r="O161" s="116"/>
    </row>
    <row r="162" spans="1:15" ht="12.75">
      <c r="A162" s="142">
        <v>3132</v>
      </c>
      <c r="B162" s="141" t="s">
        <v>162</v>
      </c>
      <c r="C162" s="145">
        <f t="shared" si="5"/>
        <v>330</v>
      </c>
      <c r="D162" s="143"/>
      <c r="E162" s="143"/>
      <c r="F162" s="143"/>
      <c r="G162" s="143"/>
      <c r="H162" s="143"/>
      <c r="I162" s="143"/>
      <c r="J162" s="143"/>
      <c r="K162" s="145">
        <v>330</v>
      </c>
      <c r="L162" s="143"/>
      <c r="M162" s="143"/>
      <c r="N162" s="143"/>
      <c r="O162" s="143"/>
    </row>
    <row r="163" spans="1:15" ht="12.75">
      <c r="A163" s="142">
        <v>3133</v>
      </c>
      <c r="B163" s="141" t="s">
        <v>163</v>
      </c>
      <c r="C163" s="145">
        <f t="shared" si="5"/>
        <v>0</v>
      </c>
      <c r="D163" s="143"/>
      <c r="E163" s="143"/>
      <c r="F163" s="143"/>
      <c r="G163" s="143"/>
      <c r="H163" s="143"/>
      <c r="I163" s="143"/>
      <c r="J163" s="143"/>
      <c r="K163" s="145">
        <v>0</v>
      </c>
      <c r="L163" s="143"/>
      <c r="M163" s="143"/>
      <c r="N163" s="143"/>
      <c r="O163" s="143"/>
    </row>
    <row r="164" spans="1:15" ht="12.75" customHeight="1">
      <c r="A164" s="117">
        <v>32</v>
      </c>
      <c r="B164" s="118" t="s">
        <v>28</v>
      </c>
      <c r="C164" s="119">
        <f>D164+E164+F164+H164+I164+J164+K164</f>
        <v>40670</v>
      </c>
      <c r="D164" s="119"/>
      <c r="E164" s="119"/>
      <c r="F164" s="119"/>
      <c r="G164" s="119"/>
      <c r="H164" s="119"/>
      <c r="I164" s="119">
        <f>I165+I170+I180</f>
        <v>5000</v>
      </c>
      <c r="J164" s="119"/>
      <c r="K164" s="119">
        <f>K165+K170+K180</f>
        <v>35670</v>
      </c>
      <c r="L164" s="119"/>
      <c r="M164" s="119"/>
      <c r="N164" s="119">
        <f>C164</f>
        <v>40670</v>
      </c>
      <c r="O164" s="119">
        <f>N164</f>
        <v>40670</v>
      </c>
    </row>
    <row r="165" spans="1:15" ht="12.75">
      <c r="A165" s="137">
        <v>321</v>
      </c>
      <c r="B165" s="98" t="s">
        <v>29</v>
      </c>
      <c r="C165" s="116">
        <f>C166+C167+C168+C169</f>
        <v>6800</v>
      </c>
      <c r="D165" s="116"/>
      <c r="E165" s="116"/>
      <c r="F165" s="116"/>
      <c r="G165" s="116"/>
      <c r="H165" s="116"/>
      <c r="I165" s="116">
        <f>I166+I167+I168+I169</f>
        <v>0</v>
      </c>
      <c r="J165" s="116"/>
      <c r="K165" s="116">
        <f>K166+K167+K168+K169</f>
        <v>6800</v>
      </c>
      <c r="L165" s="138"/>
      <c r="M165" s="138"/>
      <c r="N165" s="116"/>
      <c r="O165" s="116"/>
    </row>
    <row r="166" spans="1:15" ht="12.75" customHeight="1">
      <c r="A166" s="96">
        <v>3211</v>
      </c>
      <c r="B166" s="97" t="s">
        <v>53</v>
      </c>
      <c r="C166" s="100">
        <f>D166+E166+F166+H166+I166+J166+K166</f>
        <v>5000</v>
      </c>
      <c r="D166" s="100"/>
      <c r="E166" s="100"/>
      <c r="F166" s="100"/>
      <c r="G166" s="100"/>
      <c r="H166" s="100"/>
      <c r="I166" s="100"/>
      <c r="J166" s="100"/>
      <c r="K166" s="100">
        <v>5000</v>
      </c>
      <c r="L166" s="100"/>
      <c r="M166" s="100"/>
      <c r="N166" s="99"/>
      <c r="O166" s="99"/>
    </row>
    <row r="167" spans="1:15" ht="12.75">
      <c r="A167" s="96">
        <v>3212</v>
      </c>
      <c r="B167" s="97" t="s">
        <v>54</v>
      </c>
      <c r="C167" s="100">
        <f>D167+E167+F167+H167+I167+J167+K167</f>
        <v>0</v>
      </c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</row>
    <row r="168" spans="1:15" ht="12.75" customHeight="1">
      <c r="A168" s="96">
        <v>3213</v>
      </c>
      <c r="B168" s="97" t="s">
        <v>55</v>
      </c>
      <c r="C168" s="100">
        <f>D168+E168+F168+H168+I168+J168+K168</f>
        <v>1800</v>
      </c>
      <c r="D168" s="100"/>
      <c r="E168" s="100"/>
      <c r="F168" s="100"/>
      <c r="G168" s="100"/>
      <c r="H168" s="100"/>
      <c r="I168" s="100"/>
      <c r="J168" s="100"/>
      <c r="K168" s="100">
        <v>1800</v>
      </c>
      <c r="L168" s="100"/>
      <c r="M168" s="100"/>
      <c r="N168" s="99"/>
      <c r="O168" s="99"/>
    </row>
    <row r="169" spans="1:15" ht="12.75">
      <c r="A169" s="96">
        <v>3214</v>
      </c>
      <c r="B169" s="97" t="s">
        <v>65</v>
      </c>
      <c r="C169" s="100">
        <f>D169+E169+F169+H169+I169+J169+K169</f>
        <v>0</v>
      </c>
      <c r="D169" s="99"/>
      <c r="E169" s="99"/>
      <c r="F169" s="99"/>
      <c r="G169" s="99"/>
      <c r="H169" s="99"/>
      <c r="I169" s="100"/>
      <c r="J169" s="99"/>
      <c r="K169" s="100"/>
      <c r="L169" s="99"/>
      <c r="M169" s="99"/>
      <c r="N169" s="99"/>
      <c r="O169" s="99"/>
    </row>
    <row r="170" spans="1:15" ht="12.75" customHeight="1">
      <c r="A170" s="137">
        <v>322</v>
      </c>
      <c r="B170" s="98" t="s">
        <v>30</v>
      </c>
      <c r="C170" s="116">
        <f>C171+C173+C174+C175+C176+C177+C178+C179+C172</f>
        <v>17100</v>
      </c>
      <c r="D170" s="116"/>
      <c r="E170" s="116"/>
      <c r="F170" s="116"/>
      <c r="G170" s="116"/>
      <c r="H170" s="116"/>
      <c r="I170" s="116">
        <f>SUM(I171:I178)</f>
        <v>0</v>
      </c>
      <c r="J170" s="116"/>
      <c r="K170" s="116">
        <f>K171+K173+K174+K175+K176+K177+K178+K179+K172</f>
        <v>17100</v>
      </c>
      <c r="L170" s="116"/>
      <c r="M170" s="116"/>
      <c r="N170" s="116"/>
      <c r="O170" s="116"/>
    </row>
    <row r="171" spans="1:15" ht="12.75">
      <c r="A171" s="96">
        <v>3221</v>
      </c>
      <c r="B171" s="97" t="s">
        <v>40</v>
      </c>
      <c r="C171" s="100">
        <f aca="true" t="shared" si="6" ref="C171:C181">D171+E171+F171+H171+I171+J171+K171</f>
        <v>1000</v>
      </c>
      <c r="D171" s="100"/>
      <c r="E171" s="100"/>
      <c r="F171" s="100"/>
      <c r="G171" s="100"/>
      <c r="H171" s="100"/>
      <c r="I171" s="100"/>
      <c r="J171" s="100"/>
      <c r="K171" s="100">
        <v>1000</v>
      </c>
      <c r="L171" s="100"/>
      <c r="M171" s="100"/>
      <c r="N171" s="99"/>
      <c r="O171" s="99"/>
    </row>
    <row r="172" spans="1:15" ht="12.75">
      <c r="A172" s="96">
        <v>3222</v>
      </c>
      <c r="B172" s="97" t="s">
        <v>56</v>
      </c>
      <c r="C172" s="100">
        <f t="shared" si="6"/>
        <v>6000</v>
      </c>
      <c r="D172" s="100"/>
      <c r="E172" s="100"/>
      <c r="F172" s="100"/>
      <c r="G172" s="100"/>
      <c r="H172" s="100"/>
      <c r="I172" s="100"/>
      <c r="J172" s="100"/>
      <c r="K172" s="100">
        <v>6000</v>
      </c>
      <c r="L172" s="100"/>
      <c r="M172" s="100"/>
      <c r="N172" s="99"/>
      <c r="O172" s="99"/>
    </row>
    <row r="173" spans="1:15" ht="12.75" customHeight="1">
      <c r="A173" s="96">
        <v>3225</v>
      </c>
      <c r="B173" s="97" t="s">
        <v>43</v>
      </c>
      <c r="C173" s="100">
        <f t="shared" si="6"/>
        <v>100</v>
      </c>
      <c r="D173" s="99"/>
      <c r="E173" s="100"/>
      <c r="F173" s="100"/>
      <c r="G173" s="100"/>
      <c r="H173" s="100"/>
      <c r="I173" s="100"/>
      <c r="J173" s="100"/>
      <c r="K173" s="100">
        <v>100</v>
      </c>
      <c r="L173" s="100"/>
      <c r="M173" s="100"/>
      <c r="N173" s="99"/>
      <c r="O173" s="99"/>
    </row>
    <row r="174" spans="1:15" ht="12.75">
      <c r="A174" s="96">
        <v>3227</v>
      </c>
      <c r="B174" s="97" t="s">
        <v>64</v>
      </c>
      <c r="C174" s="100">
        <f t="shared" si="6"/>
        <v>3000</v>
      </c>
      <c r="D174" s="99"/>
      <c r="E174" s="100"/>
      <c r="F174" s="100"/>
      <c r="G174" s="100"/>
      <c r="H174" s="100"/>
      <c r="I174" s="100"/>
      <c r="J174" s="100"/>
      <c r="K174" s="100">
        <v>3000</v>
      </c>
      <c r="L174" s="100"/>
      <c r="M174" s="100"/>
      <c r="N174" s="99"/>
      <c r="O174" s="99"/>
    </row>
    <row r="175" spans="1:15" ht="12.75" customHeight="1">
      <c r="A175" s="96">
        <v>323</v>
      </c>
      <c r="B175" s="97" t="s">
        <v>31</v>
      </c>
      <c r="C175" s="100">
        <f t="shared" si="6"/>
        <v>0</v>
      </c>
      <c r="D175" s="99"/>
      <c r="E175" s="100"/>
      <c r="F175" s="100"/>
      <c r="G175" s="100"/>
      <c r="H175" s="100"/>
      <c r="I175" s="100"/>
      <c r="J175" s="100"/>
      <c r="K175" s="100"/>
      <c r="L175" s="100"/>
      <c r="M175" s="100"/>
      <c r="N175" s="99"/>
      <c r="O175" s="99"/>
    </row>
    <row r="176" spans="1:15" ht="12.75" customHeight="1">
      <c r="A176" s="96">
        <v>3231</v>
      </c>
      <c r="B176" s="97" t="s">
        <v>44</v>
      </c>
      <c r="C176" s="100">
        <f t="shared" si="6"/>
        <v>0</v>
      </c>
      <c r="D176" s="99"/>
      <c r="E176" s="100"/>
      <c r="F176" s="100"/>
      <c r="G176" s="100"/>
      <c r="H176" s="100"/>
      <c r="I176" s="100"/>
      <c r="J176" s="100"/>
      <c r="K176" s="100"/>
      <c r="L176" s="100"/>
      <c r="M176" s="100"/>
      <c r="N176" s="99"/>
      <c r="O176" s="99"/>
    </row>
    <row r="177" spans="1:15" ht="12.75" customHeight="1">
      <c r="A177" s="96">
        <v>3232</v>
      </c>
      <c r="B177" s="97" t="s">
        <v>100</v>
      </c>
      <c r="C177" s="100">
        <f t="shared" si="6"/>
        <v>500</v>
      </c>
      <c r="D177" s="99"/>
      <c r="E177" s="100"/>
      <c r="F177" s="100"/>
      <c r="G177" s="100"/>
      <c r="H177" s="100"/>
      <c r="I177" s="100"/>
      <c r="J177" s="100"/>
      <c r="K177" s="100">
        <v>500</v>
      </c>
      <c r="L177" s="100"/>
      <c r="M177" s="100"/>
      <c r="N177" s="99"/>
      <c r="O177" s="99"/>
    </row>
    <row r="178" spans="1:15" ht="12.75">
      <c r="A178" s="96">
        <v>3237</v>
      </c>
      <c r="B178" s="97" t="s">
        <v>106</v>
      </c>
      <c r="C178" s="100">
        <f t="shared" si="6"/>
        <v>6000</v>
      </c>
      <c r="D178" s="99"/>
      <c r="E178" s="100"/>
      <c r="F178" s="100"/>
      <c r="G178" s="100"/>
      <c r="H178" s="100"/>
      <c r="I178" s="100"/>
      <c r="J178" s="100"/>
      <c r="K178" s="100">
        <v>6000</v>
      </c>
      <c r="L178" s="100"/>
      <c r="M178" s="100"/>
      <c r="N178" s="99"/>
      <c r="O178" s="99"/>
    </row>
    <row r="179" spans="1:15" ht="12.75">
      <c r="A179" s="96">
        <v>3238</v>
      </c>
      <c r="B179" s="97" t="s">
        <v>50</v>
      </c>
      <c r="C179" s="100">
        <f t="shared" si="6"/>
        <v>500</v>
      </c>
      <c r="D179" s="99"/>
      <c r="E179" s="100"/>
      <c r="F179" s="100"/>
      <c r="G179" s="100"/>
      <c r="H179" s="100"/>
      <c r="I179" s="100"/>
      <c r="J179" s="100"/>
      <c r="K179" s="100">
        <v>500</v>
      </c>
      <c r="L179" s="100"/>
      <c r="M179" s="100"/>
      <c r="N179" s="99"/>
      <c r="O179" s="99"/>
    </row>
    <row r="180" spans="1:15" ht="12.75" customHeight="1">
      <c r="A180" s="137">
        <v>329</v>
      </c>
      <c r="B180" s="98" t="s">
        <v>32</v>
      </c>
      <c r="C180" s="116">
        <f t="shared" si="6"/>
        <v>16770</v>
      </c>
      <c r="D180" s="116"/>
      <c r="E180" s="116"/>
      <c r="F180" s="116"/>
      <c r="G180" s="116"/>
      <c r="H180" s="116"/>
      <c r="I180" s="116">
        <f>SUM(I181)</f>
        <v>5000</v>
      </c>
      <c r="J180" s="116"/>
      <c r="K180" s="116">
        <f>SUM(K181)</f>
        <v>11770</v>
      </c>
      <c r="L180" s="116"/>
      <c r="M180" s="116"/>
      <c r="N180" s="116"/>
      <c r="O180" s="116"/>
    </row>
    <row r="181" spans="1:15" ht="12.75" customHeight="1">
      <c r="A181" s="96">
        <v>3299</v>
      </c>
      <c r="B181" s="97" t="s">
        <v>32</v>
      </c>
      <c r="C181" s="100">
        <f t="shared" si="6"/>
        <v>16770</v>
      </c>
      <c r="D181" s="100"/>
      <c r="E181" s="100"/>
      <c r="F181" s="100"/>
      <c r="G181" s="100"/>
      <c r="H181" s="100"/>
      <c r="I181" s="100">
        <v>5000</v>
      </c>
      <c r="J181" s="100"/>
      <c r="K181" s="100">
        <v>11770</v>
      </c>
      <c r="L181" s="100"/>
      <c r="M181" s="100"/>
      <c r="N181" s="99"/>
      <c r="O181" s="99"/>
    </row>
    <row r="182" spans="1:15" ht="12.75" customHeight="1">
      <c r="A182" s="149"/>
      <c r="B182" s="150"/>
      <c r="C182" s="148"/>
      <c r="D182" s="148"/>
      <c r="E182" s="148"/>
      <c r="F182" s="148"/>
      <c r="G182" s="148"/>
      <c r="H182" s="148"/>
      <c r="I182" s="148"/>
      <c r="J182" s="148"/>
      <c r="K182" s="148"/>
      <c r="L182" s="143"/>
      <c r="M182" s="148"/>
      <c r="N182" s="143"/>
      <c r="O182" s="148"/>
    </row>
    <row r="183" spans="1:15" ht="12.75" customHeight="1">
      <c r="A183" s="247" t="s">
        <v>139</v>
      </c>
      <c r="B183" s="248"/>
      <c r="C183" s="130">
        <f>D183+E183+F183+H183+I183+J183+K183</f>
        <v>12857551.2</v>
      </c>
      <c r="D183" s="130">
        <f>D13+D55+D182+D152</f>
        <v>10842863</v>
      </c>
      <c r="E183" s="130">
        <f>E55+E182</f>
        <v>766143.2</v>
      </c>
      <c r="F183" s="130">
        <f>F55+F108+F152</f>
        <v>15900</v>
      </c>
      <c r="G183" s="130">
        <f>G55+G108+G152</f>
        <v>0</v>
      </c>
      <c r="H183" s="130">
        <f>H55+H108+H157+H182+H32</f>
        <v>784925</v>
      </c>
      <c r="I183" s="130">
        <f>I157+I108+I55+I13+I32</f>
        <v>389220</v>
      </c>
      <c r="J183" s="130">
        <f>J157+J108+J55+J13+J32</f>
        <v>0</v>
      </c>
      <c r="K183" s="130">
        <f>K108+K157+K55</f>
        <v>58500</v>
      </c>
      <c r="L183" s="130">
        <f>L182+L55</f>
        <v>0</v>
      </c>
      <c r="M183" s="130">
        <f>M182+M55</f>
        <v>0</v>
      </c>
      <c r="N183" s="130">
        <f>N13+N32+N55+N108+N137+N157</f>
        <v>12857551.2</v>
      </c>
      <c r="O183" s="130">
        <f>N183</f>
        <v>12857551.2</v>
      </c>
    </row>
    <row r="184" spans="1:15" ht="12.75" customHeight="1">
      <c r="A184" s="81"/>
      <c r="B184" s="84"/>
      <c r="C184" s="105"/>
      <c r="D184" s="106"/>
      <c r="E184" s="105"/>
      <c r="F184" s="105"/>
      <c r="G184" s="105"/>
      <c r="H184" s="105"/>
      <c r="I184" s="105"/>
      <c r="J184" s="105"/>
      <c r="K184" s="105"/>
      <c r="L184" s="105"/>
      <c r="M184" s="105"/>
      <c r="N184" s="106"/>
      <c r="O184" s="106"/>
    </row>
    <row r="185" spans="1:15" ht="11.25" customHeight="1">
      <c r="A185" s="81"/>
      <c r="B185" s="238" t="s">
        <v>77</v>
      </c>
      <c r="C185" s="241"/>
      <c r="D185" s="241"/>
      <c r="E185"/>
      <c r="F185" s="105"/>
      <c r="G185" s="105"/>
      <c r="H185" s="105"/>
      <c r="I185" s="105"/>
      <c r="J185" s="105"/>
      <c r="K185" s="105"/>
      <c r="L185" s="105"/>
      <c r="M185" s="105"/>
      <c r="N185" s="106"/>
      <c r="O185" s="106"/>
    </row>
    <row r="186" spans="1:15" ht="12.75" customHeight="1">
      <c r="A186" s="81"/>
      <c r="B186" s="246" t="s">
        <v>154</v>
      </c>
      <c r="C186" s="241"/>
      <c r="D186" s="241"/>
      <c r="E186" s="241"/>
      <c r="F186"/>
      <c r="G186" s="105"/>
      <c r="H186" s="105"/>
      <c r="I186" s="105"/>
      <c r="J186" s="105"/>
      <c r="K186" s="105"/>
      <c r="L186" s="105"/>
      <c r="M186" s="105"/>
      <c r="N186" s="106"/>
      <c r="O186" s="106"/>
    </row>
    <row r="187" spans="1:15" ht="12.75">
      <c r="A187" s="81"/>
      <c r="B187" s="204" t="s">
        <v>186</v>
      </c>
      <c r="C187" s="105"/>
      <c r="D187" s="106"/>
      <c r="E187" s="105"/>
      <c r="F187" s="105"/>
      <c r="G187" s="105"/>
      <c r="H187" s="105"/>
      <c r="I187" s="105"/>
      <c r="J187" s="105"/>
      <c r="K187" s="105"/>
      <c r="L187" s="105"/>
      <c r="M187" s="105"/>
      <c r="N187" s="106"/>
      <c r="O187" s="106"/>
    </row>
    <row r="188" spans="1:15" ht="12.75" customHeight="1">
      <c r="A188" s="127" t="s">
        <v>78</v>
      </c>
      <c r="B188" s="191" t="s">
        <v>89</v>
      </c>
      <c r="C188" s="192"/>
      <c r="D188" s="192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</row>
    <row r="189" spans="1:15" ht="12.75">
      <c r="A189" s="113">
        <v>3</v>
      </c>
      <c r="B189" s="114" t="s">
        <v>23</v>
      </c>
      <c r="C189" s="115">
        <f aca="true" t="shared" si="7" ref="C189:C199">D189+E189+F189+H189+I189+J189+K189</f>
        <v>9000</v>
      </c>
      <c r="D189" s="115"/>
      <c r="E189" s="115">
        <f>E190</f>
        <v>5000</v>
      </c>
      <c r="F189" s="115"/>
      <c r="G189" s="115"/>
      <c r="H189" s="115"/>
      <c r="I189" s="115"/>
      <c r="J189" s="115">
        <f>J190</f>
        <v>4000</v>
      </c>
      <c r="K189" s="115"/>
      <c r="L189" s="115"/>
      <c r="M189" s="115"/>
      <c r="N189" s="115">
        <f>N190</f>
        <v>9000</v>
      </c>
      <c r="O189" s="115">
        <f>N189</f>
        <v>9000</v>
      </c>
    </row>
    <row r="190" spans="1:15" ht="12.75" customHeight="1">
      <c r="A190" s="117">
        <v>32</v>
      </c>
      <c r="B190" s="151" t="s">
        <v>79</v>
      </c>
      <c r="C190" s="134">
        <f t="shared" si="7"/>
        <v>9000</v>
      </c>
      <c r="D190" s="134"/>
      <c r="E190" s="134">
        <f>E191+E196+E200+E202</f>
        <v>5000</v>
      </c>
      <c r="F190" s="134"/>
      <c r="G190" s="134"/>
      <c r="H190" s="134"/>
      <c r="I190" s="134"/>
      <c r="J190" s="134">
        <f>J191+J196+J200+J202</f>
        <v>4000</v>
      </c>
      <c r="K190" s="134"/>
      <c r="L190" s="134"/>
      <c r="M190" s="134"/>
      <c r="N190" s="119">
        <f>C190</f>
        <v>9000</v>
      </c>
      <c r="O190" s="119">
        <f>N190</f>
        <v>9000</v>
      </c>
    </row>
    <row r="191" spans="1:15" ht="12.75">
      <c r="A191" s="137">
        <v>321</v>
      </c>
      <c r="B191" s="98" t="s">
        <v>80</v>
      </c>
      <c r="C191" s="138">
        <f t="shared" si="7"/>
        <v>1460</v>
      </c>
      <c r="D191" s="138"/>
      <c r="E191" s="138">
        <f>E192+E193+E194+E195</f>
        <v>500</v>
      </c>
      <c r="F191" s="138"/>
      <c r="G191" s="138"/>
      <c r="H191" s="138"/>
      <c r="I191" s="138"/>
      <c r="J191" s="138">
        <f>J192+J193+J194+J195</f>
        <v>960</v>
      </c>
      <c r="K191" s="138"/>
      <c r="L191" s="138"/>
      <c r="M191" s="138"/>
      <c r="N191" s="116"/>
      <c r="O191" s="116"/>
    </row>
    <row r="192" spans="1:15" ht="12.75" customHeight="1">
      <c r="A192" s="96">
        <v>3211</v>
      </c>
      <c r="B192" s="97" t="s">
        <v>53</v>
      </c>
      <c r="C192" s="100">
        <f t="shared" si="7"/>
        <v>600</v>
      </c>
      <c r="D192" s="100"/>
      <c r="E192" s="100">
        <v>200</v>
      </c>
      <c r="F192" s="100"/>
      <c r="G192" s="100"/>
      <c r="H192" s="100"/>
      <c r="I192" s="100"/>
      <c r="J192" s="100">
        <v>400</v>
      </c>
      <c r="K192" s="100"/>
      <c r="L192" s="100"/>
      <c r="M192" s="100"/>
      <c r="N192" s="99"/>
      <c r="O192" s="99"/>
    </row>
    <row r="193" spans="1:15" ht="12.75">
      <c r="A193" s="142">
        <v>3212</v>
      </c>
      <c r="B193" s="141" t="s">
        <v>81</v>
      </c>
      <c r="C193" s="100">
        <f t="shared" si="7"/>
        <v>0</v>
      </c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99"/>
      <c r="O193" s="143"/>
    </row>
    <row r="194" spans="1:15" ht="12.75" customHeight="1">
      <c r="A194" s="96">
        <v>3213</v>
      </c>
      <c r="B194" s="97" t="s">
        <v>55</v>
      </c>
      <c r="C194" s="100">
        <f t="shared" si="7"/>
        <v>200</v>
      </c>
      <c r="D194" s="100"/>
      <c r="E194" s="100">
        <v>100</v>
      </c>
      <c r="F194" s="100"/>
      <c r="G194" s="100"/>
      <c r="H194" s="100"/>
      <c r="I194" s="100"/>
      <c r="J194" s="100">
        <v>100</v>
      </c>
      <c r="K194" s="100"/>
      <c r="L194" s="100"/>
      <c r="M194" s="100"/>
      <c r="N194" s="99"/>
      <c r="O194" s="99"/>
    </row>
    <row r="195" spans="1:15" ht="12.75">
      <c r="A195" s="142">
        <v>3214</v>
      </c>
      <c r="B195" s="141" t="s">
        <v>65</v>
      </c>
      <c r="C195" s="100">
        <f t="shared" si="7"/>
        <v>660</v>
      </c>
      <c r="D195" s="145"/>
      <c r="E195" s="145">
        <v>200</v>
      </c>
      <c r="F195" s="145"/>
      <c r="G195" s="145"/>
      <c r="H195" s="145"/>
      <c r="I195" s="145"/>
      <c r="J195" s="145">
        <v>460</v>
      </c>
      <c r="K195" s="145"/>
      <c r="L195" s="145"/>
      <c r="M195" s="145"/>
      <c r="N195" s="99"/>
      <c r="O195" s="143"/>
    </row>
    <row r="196" spans="1:15" ht="12.75" customHeight="1">
      <c r="A196" s="137">
        <v>322</v>
      </c>
      <c r="B196" s="98" t="s">
        <v>30</v>
      </c>
      <c r="C196" s="138">
        <f t="shared" si="7"/>
        <v>4400</v>
      </c>
      <c r="D196" s="138"/>
      <c r="E196" s="138">
        <f>E197+E199+E198</f>
        <v>3200</v>
      </c>
      <c r="F196" s="138"/>
      <c r="G196" s="138"/>
      <c r="H196" s="138"/>
      <c r="I196" s="138"/>
      <c r="J196" s="138">
        <f>J197+J199+J198</f>
        <v>1200</v>
      </c>
      <c r="K196" s="138"/>
      <c r="L196" s="138"/>
      <c r="M196" s="138"/>
      <c r="N196" s="116"/>
      <c r="O196" s="116"/>
    </row>
    <row r="197" spans="1:15" ht="12.75">
      <c r="A197" s="96">
        <v>3221</v>
      </c>
      <c r="B197" s="97" t="s">
        <v>88</v>
      </c>
      <c r="C197" s="100">
        <f t="shared" si="7"/>
        <v>600</v>
      </c>
      <c r="D197" s="100"/>
      <c r="E197" s="100">
        <v>200</v>
      </c>
      <c r="F197" s="100"/>
      <c r="G197" s="100"/>
      <c r="H197" s="100"/>
      <c r="I197" s="100"/>
      <c r="J197" s="100">
        <v>400</v>
      </c>
      <c r="K197" s="100"/>
      <c r="L197" s="100"/>
      <c r="M197" s="100"/>
      <c r="N197" s="99"/>
      <c r="O197" s="99"/>
    </row>
    <row r="198" spans="1:15" ht="12.75">
      <c r="A198" s="96">
        <v>3222</v>
      </c>
      <c r="B198" s="97" t="s">
        <v>56</v>
      </c>
      <c r="C198" s="100">
        <f t="shared" si="7"/>
        <v>1400</v>
      </c>
      <c r="D198" s="100"/>
      <c r="E198" s="100">
        <v>1000</v>
      </c>
      <c r="F198" s="100"/>
      <c r="G198" s="100"/>
      <c r="H198" s="100"/>
      <c r="I198" s="100"/>
      <c r="J198" s="100">
        <v>400</v>
      </c>
      <c r="K198" s="100"/>
      <c r="L198" s="100"/>
      <c r="M198" s="100"/>
      <c r="N198" s="99"/>
      <c r="O198" s="99"/>
    </row>
    <row r="199" spans="1:15" ht="12.75">
      <c r="A199" s="96">
        <v>3225</v>
      </c>
      <c r="B199" s="97" t="s">
        <v>43</v>
      </c>
      <c r="C199" s="100">
        <f t="shared" si="7"/>
        <v>2400</v>
      </c>
      <c r="D199" s="100"/>
      <c r="E199" s="100">
        <v>2000</v>
      </c>
      <c r="F199" s="100"/>
      <c r="G199" s="100"/>
      <c r="H199" s="100"/>
      <c r="I199" s="100"/>
      <c r="J199" s="100">
        <v>400</v>
      </c>
      <c r="K199" s="100"/>
      <c r="L199" s="100"/>
      <c r="M199" s="100"/>
      <c r="N199" s="99"/>
      <c r="O199" s="99"/>
    </row>
    <row r="200" spans="1:15" ht="12.75" customHeight="1">
      <c r="A200" s="137">
        <v>323</v>
      </c>
      <c r="B200" s="98" t="s">
        <v>31</v>
      </c>
      <c r="C200" s="138">
        <f>C201</f>
        <v>1100</v>
      </c>
      <c r="D200" s="138"/>
      <c r="E200" s="138">
        <f>E201</f>
        <v>100</v>
      </c>
      <c r="F200" s="138"/>
      <c r="G200" s="138"/>
      <c r="H200" s="138"/>
      <c r="I200" s="138"/>
      <c r="J200" s="138">
        <f>J201</f>
        <v>1000</v>
      </c>
      <c r="K200" s="138"/>
      <c r="L200" s="138"/>
      <c r="M200" s="138"/>
      <c r="N200" s="116"/>
      <c r="O200" s="116"/>
    </row>
    <row r="201" spans="1:15" ht="12.75">
      <c r="A201" s="96">
        <v>3237</v>
      </c>
      <c r="B201" s="97" t="s">
        <v>49</v>
      </c>
      <c r="C201" s="100">
        <f>D201+E201+F201+H201+I201+J201+K201</f>
        <v>1100</v>
      </c>
      <c r="D201" s="100"/>
      <c r="E201" s="100">
        <v>100</v>
      </c>
      <c r="F201" s="100"/>
      <c r="G201" s="100"/>
      <c r="H201" s="100"/>
      <c r="I201" s="100"/>
      <c r="J201" s="100">
        <v>1000</v>
      </c>
      <c r="K201" s="100"/>
      <c r="L201" s="100"/>
      <c r="M201" s="100"/>
      <c r="N201" s="99"/>
      <c r="O201" s="99"/>
    </row>
    <row r="202" spans="1:15" ht="12.75" customHeight="1">
      <c r="A202" s="137">
        <v>329</v>
      </c>
      <c r="B202" s="98" t="s">
        <v>32</v>
      </c>
      <c r="C202" s="138">
        <f>C203+C204</f>
        <v>2040</v>
      </c>
      <c r="D202" s="138"/>
      <c r="E202" s="138">
        <f>E204</f>
        <v>1200</v>
      </c>
      <c r="F202" s="138"/>
      <c r="G202" s="138"/>
      <c r="H202" s="138"/>
      <c r="I202" s="138"/>
      <c r="J202" s="138">
        <f>J203+J204</f>
        <v>840</v>
      </c>
      <c r="K202" s="138"/>
      <c r="L202" s="138"/>
      <c r="M202" s="138"/>
      <c r="N202" s="116"/>
      <c r="O202" s="116"/>
    </row>
    <row r="203" spans="1:15" ht="12.75">
      <c r="A203" s="142">
        <v>3293</v>
      </c>
      <c r="B203" s="141" t="s">
        <v>117</v>
      </c>
      <c r="C203" s="145">
        <f>D203+E203+F203+H203+I203+J203+K203</f>
        <v>200</v>
      </c>
      <c r="D203" s="145"/>
      <c r="E203" s="145"/>
      <c r="F203" s="145"/>
      <c r="G203" s="145"/>
      <c r="H203" s="145"/>
      <c r="I203" s="145"/>
      <c r="J203" s="145">
        <v>200</v>
      </c>
      <c r="K203" s="145"/>
      <c r="L203" s="145"/>
      <c r="M203" s="145"/>
      <c r="N203" s="143"/>
      <c r="O203" s="143"/>
    </row>
    <row r="204" spans="1:15" ht="12.75" customHeight="1">
      <c r="A204" s="96">
        <v>3299</v>
      </c>
      <c r="B204" s="97" t="s">
        <v>32</v>
      </c>
      <c r="C204" s="145">
        <f>D204+E204+F204+H204+I204+J204+K204</f>
        <v>1840</v>
      </c>
      <c r="D204" s="145"/>
      <c r="E204" s="145">
        <v>1200</v>
      </c>
      <c r="F204" s="145"/>
      <c r="G204" s="145"/>
      <c r="H204" s="145"/>
      <c r="I204" s="145"/>
      <c r="J204" s="145">
        <v>640</v>
      </c>
      <c r="K204" s="145"/>
      <c r="L204" s="145"/>
      <c r="M204" s="145"/>
      <c r="N204" s="143"/>
      <c r="O204" s="143"/>
    </row>
    <row r="205" spans="1:15" ht="12.75">
      <c r="A205" s="96"/>
      <c r="B205" s="97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43"/>
      <c r="O205" s="100"/>
    </row>
    <row r="206" spans="1:15" ht="12.75" customHeight="1">
      <c r="A206" s="247" t="s">
        <v>71</v>
      </c>
      <c r="B206" s="248"/>
      <c r="C206" s="130">
        <f>C189</f>
        <v>9000</v>
      </c>
      <c r="D206" s="130"/>
      <c r="E206" s="130">
        <f>E189</f>
        <v>5000</v>
      </c>
      <c r="F206" s="130"/>
      <c r="G206" s="130"/>
      <c r="H206" s="130"/>
      <c r="I206" s="130"/>
      <c r="J206" s="130">
        <f>J189</f>
        <v>4000</v>
      </c>
      <c r="K206" s="130"/>
      <c r="L206" s="130"/>
      <c r="M206" s="130"/>
      <c r="N206" s="130">
        <f>N189</f>
        <v>9000</v>
      </c>
      <c r="O206" s="130">
        <f>O189</f>
        <v>9000</v>
      </c>
    </row>
    <row r="207" spans="1:15" ht="12.75">
      <c r="A207" s="81"/>
      <c r="B207" s="84"/>
      <c r="C207" s="105"/>
      <c r="D207" s="106"/>
      <c r="E207" s="105"/>
      <c r="F207" s="105"/>
      <c r="G207" s="105"/>
      <c r="H207" s="105"/>
      <c r="I207" s="105"/>
      <c r="J207" s="105"/>
      <c r="K207" s="105"/>
      <c r="L207" s="105"/>
      <c r="M207" s="105"/>
      <c r="N207" s="106"/>
      <c r="O207" s="106"/>
    </row>
    <row r="208" spans="1:15" ht="12.75">
      <c r="A208" s="81"/>
      <c r="B208" s="249" t="s">
        <v>77</v>
      </c>
      <c r="C208" s="250"/>
      <c r="D208" s="250"/>
      <c r="E208" s="250"/>
      <c r="F208" s="250"/>
      <c r="G208" s="250"/>
      <c r="H208" s="250"/>
      <c r="I208" s="105"/>
      <c r="J208" s="105"/>
      <c r="K208" s="105"/>
      <c r="L208" s="105"/>
      <c r="M208" s="105"/>
      <c r="N208" s="106"/>
      <c r="O208" s="106"/>
    </row>
    <row r="209" spans="1:15" ht="12.75">
      <c r="A209" s="81"/>
      <c r="B209" s="252" t="s">
        <v>170</v>
      </c>
      <c r="C209" s="253"/>
      <c r="D209" s="193"/>
      <c r="E209" s="193"/>
      <c r="F209" s="193"/>
      <c r="G209" s="193"/>
      <c r="H209" s="193"/>
      <c r="I209" s="105"/>
      <c r="J209" s="105"/>
      <c r="K209" s="105"/>
      <c r="L209" s="105"/>
      <c r="M209" s="105"/>
      <c r="N209" s="106"/>
      <c r="O209" s="106"/>
    </row>
    <row r="210" spans="1:15" ht="25.5">
      <c r="A210" s="127" t="s">
        <v>132</v>
      </c>
      <c r="B210" s="120" t="s">
        <v>133</v>
      </c>
      <c r="C210" s="131"/>
      <c r="D210" s="131"/>
      <c r="E210" s="131"/>
      <c r="F210" s="131"/>
      <c r="G210" s="131"/>
      <c r="H210" s="121"/>
      <c r="I210" s="131"/>
      <c r="J210" s="131"/>
      <c r="K210" s="131"/>
      <c r="L210" s="131"/>
      <c r="M210" s="131"/>
      <c r="N210" s="121"/>
      <c r="O210" s="121"/>
    </row>
    <row r="211" spans="1:15" ht="12.75">
      <c r="A211" s="170">
        <v>3</v>
      </c>
      <c r="B211" s="171" t="s">
        <v>23</v>
      </c>
      <c r="C211" s="172">
        <f>E211</f>
        <v>0</v>
      </c>
      <c r="D211" s="173"/>
      <c r="E211" s="172">
        <f>E212</f>
        <v>0</v>
      </c>
      <c r="F211" s="173"/>
      <c r="G211" s="173"/>
      <c r="H211" s="172"/>
      <c r="I211" s="173"/>
      <c r="J211" s="173"/>
      <c r="K211" s="173"/>
      <c r="L211" s="173"/>
      <c r="M211" s="173"/>
      <c r="N211" s="172">
        <f>C211</f>
        <v>0</v>
      </c>
      <c r="O211" s="172">
        <f>N211</f>
        <v>0</v>
      </c>
    </row>
    <row r="212" spans="1:15" ht="12.75">
      <c r="A212" s="152">
        <v>32</v>
      </c>
      <c r="B212" s="153" t="s">
        <v>28</v>
      </c>
      <c r="C212" s="154">
        <f>E212</f>
        <v>0</v>
      </c>
      <c r="D212" s="154"/>
      <c r="E212" s="154">
        <f>E213</f>
        <v>0</v>
      </c>
      <c r="F212" s="154"/>
      <c r="G212" s="154"/>
      <c r="H212" s="160"/>
      <c r="I212" s="154"/>
      <c r="J212" s="154"/>
      <c r="K212" s="154"/>
      <c r="L212" s="154"/>
      <c r="M212" s="154"/>
      <c r="N212" s="160">
        <f>C212</f>
        <v>0</v>
      </c>
      <c r="O212" s="160">
        <f>N212</f>
        <v>0</v>
      </c>
    </row>
    <row r="213" spans="1:15" ht="12.75">
      <c r="A213" s="137">
        <v>329</v>
      </c>
      <c r="B213" s="139" t="s">
        <v>32</v>
      </c>
      <c r="C213" s="138">
        <f>E213</f>
        <v>0</v>
      </c>
      <c r="D213" s="138"/>
      <c r="E213" s="138">
        <f>E214</f>
        <v>0</v>
      </c>
      <c r="F213" s="138"/>
      <c r="G213" s="138"/>
      <c r="H213" s="116"/>
      <c r="I213" s="138"/>
      <c r="J213" s="138"/>
      <c r="K213" s="138"/>
      <c r="L213" s="138"/>
      <c r="M213" s="138"/>
      <c r="N213" s="116"/>
      <c r="O213" s="116"/>
    </row>
    <row r="214" spans="1:15" ht="12.75">
      <c r="A214" s="96">
        <v>3299</v>
      </c>
      <c r="B214" s="97" t="s">
        <v>32</v>
      </c>
      <c r="C214" s="100">
        <f>E214</f>
        <v>0</v>
      </c>
      <c r="D214" s="100"/>
      <c r="E214" s="100"/>
      <c r="F214" s="100"/>
      <c r="G214" s="100"/>
      <c r="H214" s="99"/>
      <c r="I214" s="100"/>
      <c r="J214" s="100"/>
      <c r="K214" s="100"/>
      <c r="L214" s="100"/>
      <c r="M214" s="100"/>
      <c r="N214" s="99"/>
      <c r="O214" s="99"/>
    </row>
    <row r="215" spans="1:15" ht="12.75">
      <c r="A215" s="96"/>
      <c r="B215" s="97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</row>
    <row r="216" spans="1:15" ht="12.75">
      <c r="A216" s="247" t="s">
        <v>71</v>
      </c>
      <c r="B216" s="254"/>
      <c r="C216" s="130">
        <f>E216</f>
        <v>0</v>
      </c>
      <c r="D216" s="130"/>
      <c r="E216" s="130">
        <f>E211</f>
        <v>0</v>
      </c>
      <c r="F216" s="130"/>
      <c r="G216" s="130"/>
      <c r="H216" s="130"/>
      <c r="I216" s="130"/>
      <c r="J216" s="130"/>
      <c r="K216" s="130"/>
      <c r="L216" s="130"/>
      <c r="M216" s="130"/>
      <c r="N216" s="130">
        <f>N211</f>
        <v>0</v>
      </c>
      <c r="O216" s="130">
        <f>O211</f>
        <v>0</v>
      </c>
    </row>
    <row r="217" spans="1:15" ht="12.75" customHeight="1">
      <c r="A217" s="81"/>
      <c r="B217" s="84"/>
      <c r="C217" s="106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6"/>
      <c r="O217" s="106"/>
    </row>
    <row r="218" spans="1:15" ht="12.75" customHeight="1">
      <c r="A218" s="81"/>
      <c r="B218" s="84"/>
      <c r="C218" s="106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6"/>
      <c r="O218" s="106"/>
    </row>
    <row r="219" spans="1:15" ht="12.75" customHeight="1">
      <c r="A219" s="81"/>
      <c r="B219" s="84"/>
      <c r="C219" s="106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6"/>
      <c r="O219" s="106"/>
    </row>
    <row r="220" spans="1:15" ht="12.75" customHeight="1">
      <c r="A220" s="81"/>
      <c r="B220" s="84"/>
      <c r="C220" s="106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6"/>
      <c r="O220" s="106"/>
    </row>
    <row r="221" spans="1:15" ht="14.25" customHeight="1">
      <c r="A221" s="81"/>
      <c r="B221" s="238" t="s">
        <v>77</v>
      </c>
      <c r="C221" s="241"/>
      <c r="D221"/>
      <c r="E221"/>
      <c r="F221" s="105"/>
      <c r="G221" s="105"/>
      <c r="H221" s="105"/>
      <c r="I221" s="105"/>
      <c r="J221" s="105"/>
      <c r="K221" s="105"/>
      <c r="L221" s="105"/>
      <c r="M221" s="105"/>
      <c r="N221" s="106"/>
      <c r="O221" s="106"/>
    </row>
    <row r="222" spans="1:15" ht="12.75" customHeight="1">
      <c r="A222" s="81"/>
      <c r="B222" s="14" t="s">
        <v>155</v>
      </c>
      <c r="C222"/>
      <c r="D222"/>
      <c r="E222"/>
      <c r="F222" s="105"/>
      <c r="G222" s="105"/>
      <c r="H222" s="105"/>
      <c r="I222" s="105"/>
      <c r="J222" s="105"/>
      <c r="K222" s="105"/>
      <c r="L222" s="105"/>
      <c r="M222" s="105"/>
      <c r="N222" s="106"/>
      <c r="O222" s="106"/>
    </row>
    <row r="223" spans="1:15" ht="12.75">
      <c r="A223" s="81"/>
      <c r="B223" s="204" t="s">
        <v>187</v>
      </c>
      <c r="C223" s="105"/>
      <c r="D223" s="106"/>
      <c r="E223" s="105"/>
      <c r="F223" s="105"/>
      <c r="G223" s="105"/>
      <c r="H223" s="105"/>
      <c r="I223" s="105"/>
      <c r="J223" s="105"/>
      <c r="K223" s="105"/>
      <c r="L223" s="105"/>
      <c r="M223" s="105"/>
      <c r="N223" s="106"/>
      <c r="O223" s="106"/>
    </row>
    <row r="224" spans="1:15" ht="12.75" customHeight="1">
      <c r="A224" s="127" t="s">
        <v>107</v>
      </c>
      <c r="B224" s="191" t="s">
        <v>108</v>
      </c>
      <c r="C224" s="192"/>
      <c r="D224" s="192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</row>
    <row r="225" spans="1:15" ht="12.75">
      <c r="A225" s="113">
        <v>3</v>
      </c>
      <c r="B225" s="114" t="s">
        <v>23</v>
      </c>
      <c r="C225" s="115">
        <f>C226</f>
        <v>33000</v>
      </c>
      <c r="D225" s="115"/>
      <c r="E225" s="115">
        <f>E226</f>
        <v>25000</v>
      </c>
      <c r="F225" s="115"/>
      <c r="G225" s="115"/>
      <c r="H225" s="115"/>
      <c r="I225" s="115">
        <f>I226</f>
        <v>7000</v>
      </c>
      <c r="J225" s="115">
        <f>J226</f>
        <v>1000</v>
      </c>
      <c r="K225" s="115"/>
      <c r="L225" s="115"/>
      <c r="M225" s="115"/>
      <c r="N225" s="115">
        <f>N226</f>
        <v>33000</v>
      </c>
      <c r="O225" s="115">
        <f>N225</f>
        <v>33000</v>
      </c>
    </row>
    <row r="226" spans="1:15" ht="12.75" customHeight="1">
      <c r="A226" s="117">
        <v>32</v>
      </c>
      <c r="B226" s="151" t="s">
        <v>79</v>
      </c>
      <c r="C226" s="134">
        <f>C227+C232+C235+C240</f>
        <v>33000</v>
      </c>
      <c r="D226" s="134"/>
      <c r="E226" s="134">
        <f>E227+E232+E235+E238+E240</f>
        <v>25000</v>
      </c>
      <c r="F226" s="134"/>
      <c r="G226" s="134"/>
      <c r="H226" s="134"/>
      <c r="I226" s="134">
        <f>I227+I232+I235+I238+I240</f>
        <v>7000</v>
      </c>
      <c r="J226" s="134">
        <f>J227+J232+J235+J238+J240</f>
        <v>1000</v>
      </c>
      <c r="K226" s="134"/>
      <c r="L226" s="134"/>
      <c r="M226" s="134"/>
      <c r="N226" s="119">
        <f>C226</f>
        <v>33000</v>
      </c>
      <c r="O226" s="119">
        <f>N226</f>
        <v>33000</v>
      </c>
    </row>
    <row r="227" spans="1:15" ht="12.75">
      <c r="A227" s="137">
        <v>321</v>
      </c>
      <c r="B227" s="98" t="s">
        <v>80</v>
      </c>
      <c r="C227" s="138">
        <f>C228+C229+C230+C231</f>
        <v>1000</v>
      </c>
      <c r="D227" s="138"/>
      <c r="E227" s="138"/>
      <c r="F227" s="138"/>
      <c r="G227" s="138"/>
      <c r="H227" s="138"/>
      <c r="I227" s="138"/>
      <c r="J227" s="138">
        <f>J228+J229+J230+J231</f>
        <v>1000</v>
      </c>
      <c r="K227" s="138"/>
      <c r="L227" s="138"/>
      <c r="M227" s="138"/>
      <c r="N227" s="116"/>
      <c r="O227" s="116"/>
    </row>
    <row r="228" spans="1:15" ht="12.75" customHeight="1">
      <c r="A228" s="96">
        <v>3211</v>
      </c>
      <c r="B228" s="97" t="s">
        <v>53</v>
      </c>
      <c r="C228" s="145">
        <f>J228</f>
        <v>1000</v>
      </c>
      <c r="D228" s="100"/>
      <c r="E228" s="100"/>
      <c r="F228" s="100"/>
      <c r="G228" s="100"/>
      <c r="H228" s="100"/>
      <c r="I228" s="100"/>
      <c r="J228" s="100">
        <v>1000</v>
      </c>
      <c r="K228" s="100"/>
      <c r="L228" s="100"/>
      <c r="M228" s="100"/>
      <c r="N228" s="99"/>
      <c r="O228" s="99"/>
    </row>
    <row r="229" spans="1:15" ht="12.75">
      <c r="A229" s="142">
        <v>3212</v>
      </c>
      <c r="B229" s="141" t="s">
        <v>81</v>
      </c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99"/>
      <c r="O229" s="143"/>
    </row>
    <row r="230" spans="1:15" ht="12.75" customHeight="1">
      <c r="A230" s="96">
        <v>3213</v>
      </c>
      <c r="B230" s="97" t="s">
        <v>55</v>
      </c>
      <c r="C230" s="145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99"/>
      <c r="O230" s="99"/>
    </row>
    <row r="231" spans="1:15" ht="12.75">
      <c r="A231" s="142">
        <v>3214</v>
      </c>
      <c r="B231" s="141" t="s">
        <v>65</v>
      </c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99"/>
      <c r="O231" s="143"/>
    </row>
    <row r="232" spans="1:15" ht="12.75" customHeight="1">
      <c r="A232" s="137">
        <v>322</v>
      </c>
      <c r="B232" s="98" t="s">
        <v>30</v>
      </c>
      <c r="C232" s="138"/>
      <c r="D232" s="138"/>
      <c r="E232" s="138"/>
      <c r="F232" s="138"/>
      <c r="G232" s="138"/>
      <c r="H232" s="138"/>
      <c r="I232" s="138">
        <f>I233+I234</f>
        <v>0</v>
      </c>
      <c r="J232" s="138"/>
      <c r="K232" s="138"/>
      <c r="L232" s="138"/>
      <c r="M232" s="138"/>
      <c r="N232" s="116"/>
      <c r="O232" s="116"/>
    </row>
    <row r="233" spans="1:15" ht="12.75">
      <c r="A233" s="96">
        <v>3221</v>
      </c>
      <c r="B233" s="97" t="s">
        <v>88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99"/>
      <c r="O233" s="99"/>
    </row>
    <row r="234" spans="1:15" ht="12.75">
      <c r="A234" s="96">
        <v>3222</v>
      </c>
      <c r="B234" s="97" t="s">
        <v>56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99"/>
      <c r="O234" s="99"/>
    </row>
    <row r="235" spans="1:15" ht="12.75" customHeight="1">
      <c r="A235" s="137">
        <v>323</v>
      </c>
      <c r="B235" s="98" t="s">
        <v>31</v>
      </c>
      <c r="C235" s="138"/>
      <c r="D235" s="138"/>
      <c r="E235" s="138"/>
      <c r="F235" s="138"/>
      <c r="G235" s="138"/>
      <c r="H235" s="138"/>
      <c r="I235" s="138"/>
      <c r="J235" s="138">
        <f>J236+J237</f>
        <v>0</v>
      </c>
      <c r="K235" s="138"/>
      <c r="L235" s="138"/>
      <c r="M235" s="138"/>
      <c r="N235" s="116"/>
      <c r="O235" s="116"/>
    </row>
    <row r="236" spans="1:15" ht="12.75">
      <c r="A236" s="142">
        <v>3231</v>
      </c>
      <c r="B236" s="141" t="s">
        <v>44</v>
      </c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3"/>
      <c r="O236" s="143"/>
    </row>
    <row r="237" spans="1:15" ht="12.75" customHeight="1">
      <c r="A237" s="96">
        <v>3237</v>
      </c>
      <c r="B237" s="97" t="s">
        <v>49</v>
      </c>
      <c r="C237" s="145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43"/>
      <c r="O237" s="99"/>
    </row>
    <row r="238" spans="1:15" ht="12.75">
      <c r="A238" s="137">
        <v>324</v>
      </c>
      <c r="B238" s="98" t="s">
        <v>109</v>
      </c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16"/>
      <c r="O238" s="116"/>
    </row>
    <row r="239" spans="1:15" ht="12.75" customHeight="1">
      <c r="A239" s="96">
        <v>3241</v>
      </c>
      <c r="B239" s="97" t="s">
        <v>109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99"/>
      <c r="O239" s="99"/>
    </row>
    <row r="240" spans="1:15" ht="12.75">
      <c r="A240" s="137">
        <v>329</v>
      </c>
      <c r="B240" s="98" t="s">
        <v>32</v>
      </c>
      <c r="C240" s="138">
        <f>C241+C242</f>
        <v>32000</v>
      </c>
      <c r="D240" s="138"/>
      <c r="E240" s="138">
        <f>E241+E242</f>
        <v>25000</v>
      </c>
      <c r="F240" s="138"/>
      <c r="G240" s="138"/>
      <c r="H240" s="138"/>
      <c r="I240" s="138">
        <f>I241+I242+I243</f>
        <v>7000</v>
      </c>
      <c r="J240" s="138"/>
      <c r="K240" s="138"/>
      <c r="L240" s="138"/>
      <c r="M240" s="138"/>
      <c r="N240" s="116"/>
      <c r="O240" s="116"/>
    </row>
    <row r="241" spans="1:15" ht="12.75" customHeight="1">
      <c r="A241" s="142">
        <v>3291</v>
      </c>
      <c r="B241" s="157" t="s">
        <v>114</v>
      </c>
      <c r="C241" s="145">
        <f>E241</f>
        <v>6000</v>
      </c>
      <c r="D241" s="145"/>
      <c r="E241" s="145">
        <v>6000</v>
      </c>
      <c r="F241" s="145"/>
      <c r="G241" s="145"/>
      <c r="H241" s="145"/>
      <c r="I241" s="145"/>
      <c r="J241" s="145"/>
      <c r="K241" s="145"/>
      <c r="L241" s="145"/>
      <c r="M241" s="145"/>
      <c r="N241" s="143"/>
      <c r="O241" s="143"/>
    </row>
    <row r="242" spans="1:15" ht="12.75">
      <c r="A242" s="96">
        <v>3299</v>
      </c>
      <c r="B242" s="97" t="s">
        <v>32</v>
      </c>
      <c r="C242" s="145">
        <f>E242+I242</f>
        <v>26000</v>
      </c>
      <c r="D242" s="145"/>
      <c r="E242" s="145">
        <v>19000</v>
      </c>
      <c r="F242" s="145"/>
      <c r="G242" s="145"/>
      <c r="H242" s="145"/>
      <c r="I242" s="145">
        <v>7000</v>
      </c>
      <c r="J242" s="145"/>
      <c r="K242" s="145"/>
      <c r="L242" s="145"/>
      <c r="M242" s="145"/>
      <c r="N242" s="143"/>
      <c r="O242" s="143"/>
    </row>
    <row r="243" spans="1:15" ht="12.75" customHeight="1">
      <c r="A243" s="96"/>
      <c r="B243" s="97"/>
      <c r="C243" s="145">
        <f>E243</f>
        <v>0</v>
      </c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43"/>
      <c r="O243" s="100"/>
    </row>
    <row r="244" spans="1:15" ht="12.75">
      <c r="A244" s="247" t="s">
        <v>71</v>
      </c>
      <c r="B244" s="248"/>
      <c r="C244" s="130">
        <f>C225</f>
        <v>33000</v>
      </c>
      <c r="D244" s="130"/>
      <c r="E244" s="130">
        <f>E225</f>
        <v>25000</v>
      </c>
      <c r="F244" s="130"/>
      <c r="G244" s="130">
        <f>G225</f>
        <v>0</v>
      </c>
      <c r="H244" s="130"/>
      <c r="I244" s="130">
        <f>I225</f>
        <v>7000</v>
      </c>
      <c r="J244" s="130">
        <f>J225</f>
        <v>1000</v>
      </c>
      <c r="K244" s="130"/>
      <c r="L244" s="130">
        <f>L225</f>
        <v>0</v>
      </c>
      <c r="M244" s="130">
        <f>M225</f>
        <v>0</v>
      </c>
      <c r="N244" s="130">
        <f>N225</f>
        <v>33000</v>
      </c>
      <c r="O244" s="130">
        <f>N244</f>
        <v>33000</v>
      </c>
    </row>
    <row r="245" spans="1:15" ht="12.75" customHeight="1">
      <c r="A245" s="81"/>
      <c r="B245" s="84"/>
      <c r="C245" s="105"/>
      <c r="D245" s="106"/>
      <c r="E245" s="105"/>
      <c r="F245" s="105"/>
      <c r="G245" s="105"/>
      <c r="H245" s="105"/>
      <c r="I245" s="105"/>
      <c r="J245" s="105"/>
      <c r="K245" s="105"/>
      <c r="L245" s="105"/>
      <c r="M245" s="105"/>
      <c r="N245" s="106"/>
      <c r="O245" s="106"/>
    </row>
    <row r="246" spans="1:15" ht="12.75" customHeight="1">
      <c r="A246" s="81"/>
      <c r="B246" s="84"/>
      <c r="C246" s="105"/>
      <c r="D246" s="106"/>
      <c r="E246" s="105"/>
      <c r="F246" s="105"/>
      <c r="G246" s="105"/>
      <c r="H246" s="105"/>
      <c r="I246" s="105"/>
      <c r="J246" s="105"/>
      <c r="K246" s="105"/>
      <c r="L246" s="105"/>
      <c r="M246" s="105"/>
      <c r="N246" s="106"/>
      <c r="O246" s="106"/>
    </row>
    <row r="247" spans="1:15" ht="12.75" customHeight="1">
      <c r="A247" s="81"/>
      <c r="B247" s="84"/>
      <c r="C247" s="105"/>
      <c r="D247" s="106"/>
      <c r="E247" s="105"/>
      <c r="F247" s="105"/>
      <c r="G247" s="105"/>
      <c r="H247" s="105"/>
      <c r="I247" s="105"/>
      <c r="J247" s="105"/>
      <c r="K247" s="105"/>
      <c r="L247" s="105"/>
      <c r="M247" s="105"/>
      <c r="N247" s="106"/>
      <c r="O247" s="106"/>
    </row>
    <row r="248" spans="1:15" ht="12.75" customHeight="1">
      <c r="A248" s="81"/>
      <c r="B248" s="84"/>
      <c r="C248" s="105"/>
      <c r="D248" s="106"/>
      <c r="E248" s="105"/>
      <c r="F248" s="105"/>
      <c r="G248" s="105"/>
      <c r="H248" s="105"/>
      <c r="I248" s="105"/>
      <c r="J248" s="105"/>
      <c r="K248" s="105"/>
      <c r="L248" s="105"/>
      <c r="M248" s="105"/>
      <c r="N248" s="106"/>
      <c r="O248" s="106"/>
    </row>
    <row r="249" spans="1:15" ht="12.75" customHeight="1">
      <c r="A249" s="81"/>
      <c r="B249" s="84"/>
      <c r="C249" s="105"/>
      <c r="D249" s="106"/>
      <c r="E249" s="105"/>
      <c r="F249" s="105"/>
      <c r="G249" s="105"/>
      <c r="H249" s="105"/>
      <c r="I249" s="105"/>
      <c r="J249" s="105"/>
      <c r="K249" s="105"/>
      <c r="L249" s="105"/>
      <c r="M249" s="105"/>
      <c r="N249" s="106"/>
      <c r="O249" s="106"/>
    </row>
    <row r="250" spans="1:15" ht="12.75" customHeight="1">
      <c r="A250" s="81"/>
      <c r="B250" s="84"/>
      <c r="C250" s="105"/>
      <c r="D250" s="106"/>
      <c r="E250" s="105"/>
      <c r="F250" s="105"/>
      <c r="G250" s="105"/>
      <c r="H250" s="105"/>
      <c r="I250" s="105"/>
      <c r="J250" s="105"/>
      <c r="K250" s="105"/>
      <c r="L250" s="105"/>
      <c r="M250" s="105"/>
      <c r="N250" s="106"/>
      <c r="O250" s="106"/>
    </row>
    <row r="251" spans="1:15" ht="12.75" customHeight="1">
      <c r="A251" s="81"/>
      <c r="B251" s="84"/>
      <c r="C251" s="105"/>
      <c r="D251" s="106"/>
      <c r="E251" s="105"/>
      <c r="F251" s="105"/>
      <c r="G251" s="105"/>
      <c r="H251" s="105"/>
      <c r="I251" s="105"/>
      <c r="J251" s="105"/>
      <c r="K251" s="105"/>
      <c r="L251" s="105"/>
      <c r="M251" s="105"/>
      <c r="N251" s="106"/>
      <c r="O251" s="106"/>
    </row>
    <row r="252" spans="1:15" ht="12.75" customHeight="1">
      <c r="A252" s="81"/>
      <c r="B252" s="84"/>
      <c r="C252" s="105"/>
      <c r="D252" s="106"/>
      <c r="E252" s="105"/>
      <c r="F252" s="105"/>
      <c r="G252" s="105"/>
      <c r="H252" s="105"/>
      <c r="I252" s="105"/>
      <c r="J252" s="105"/>
      <c r="K252" s="105"/>
      <c r="L252" s="105"/>
      <c r="M252" s="105"/>
      <c r="N252" s="106"/>
      <c r="O252" s="106"/>
    </row>
    <row r="253" spans="1:15" ht="12.75" customHeight="1">
      <c r="A253" s="81"/>
      <c r="B253" s="84"/>
      <c r="C253" s="105"/>
      <c r="D253" s="106"/>
      <c r="E253" s="105"/>
      <c r="F253" s="105"/>
      <c r="G253" s="105"/>
      <c r="H253" s="105"/>
      <c r="I253" s="105"/>
      <c r="J253" s="105"/>
      <c r="K253" s="105"/>
      <c r="L253" s="105"/>
      <c r="M253" s="105"/>
      <c r="N253" s="106"/>
      <c r="O253" s="106"/>
    </row>
    <row r="254" spans="1:15" ht="12.75" customHeight="1">
      <c r="A254" s="81"/>
      <c r="B254" s="84"/>
      <c r="C254" s="105"/>
      <c r="D254" s="106"/>
      <c r="E254" s="105"/>
      <c r="F254" s="105"/>
      <c r="G254" s="105"/>
      <c r="H254" s="105"/>
      <c r="I254" s="105"/>
      <c r="J254" s="105"/>
      <c r="K254" s="105"/>
      <c r="L254" s="105"/>
      <c r="M254" s="105"/>
      <c r="N254" s="106"/>
      <c r="O254" s="106"/>
    </row>
    <row r="255" spans="1:15" ht="12.75" customHeight="1">
      <c r="A255" s="81"/>
      <c r="B255" s="84"/>
      <c r="C255" s="105"/>
      <c r="D255" s="106"/>
      <c r="E255" s="105"/>
      <c r="F255" s="105"/>
      <c r="G255" s="105"/>
      <c r="H255" s="105"/>
      <c r="I255" s="105"/>
      <c r="J255" s="105"/>
      <c r="K255" s="105"/>
      <c r="L255" s="105"/>
      <c r="M255" s="105"/>
      <c r="N255" s="106"/>
      <c r="O255" s="106"/>
    </row>
    <row r="256" spans="1:15" ht="12.75" customHeight="1">
      <c r="A256" s="81"/>
      <c r="B256" s="84"/>
      <c r="C256" s="105"/>
      <c r="D256" s="106"/>
      <c r="E256" s="105"/>
      <c r="F256" s="105"/>
      <c r="G256" s="105"/>
      <c r="H256" s="105"/>
      <c r="I256" s="105"/>
      <c r="J256" s="105"/>
      <c r="K256" s="105"/>
      <c r="L256" s="105"/>
      <c r="M256" s="105"/>
      <c r="N256" s="106"/>
      <c r="O256" s="106"/>
    </row>
    <row r="257" spans="1:15" ht="12.75" customHeight="1">
      <c r="A257" s="81"/>
      <c r="B257" s="84"/>
      <c r="C257" s="105"/>
      <c r="D257" s="106"/>
      <c r="E257" s="105"/>
      <c r="F257" s="105"/>
      <c r="G257" s="105"/>
      <c r="H257" s="105"/>
      <c r="I257" s="105"/>
      <c r="J257" s="105"/>
      <c r="K257" s="105"/>
      <c r="L257" s="105"/>
      <c r="M257" s="105"/>
      <c r="N257" s="106"/>
      <c r="O257" s="106"/>
    </row>
    <row r="258" spans="1:15" ht="12.75" customHeight="1">
      <c r="A258" s="81"/>
      <c r="B258" s="84"/>
      <c r="C258" s="105"/>
      <c r="D258" s="106"/>
      <c r="E258" s="105"/>
      <c r="F258" s="105"/>
      <c r="G258" s="105"/>
      <c r="H258" s="105"/>
      <c r="I258" s="105"/>
      <c r="J258" s="105"/>
      <c r="K258" s="105"/>
      <c r="L258" s="105"/>
      <c r="M258" s="105"/>
      <c r="N258" s="106"/>
      <c r="O258" s="106"/>
    </row>
    <row r="259" spans="1:15" ht="12.75">
      <c r="A259" s="81"/>
      <c r="B259" s="238" t="s">
        <v>77</v>
      </c>
      <c r="C259" s="241"/>
      <c r="D259" s="241"/>
      <c r="E259" s="241"/>
      <c r="F259" s="241"/>
      <c r="G259" s="105"/>
      <c r="H259" s="105"/>
      <c r="I259" s="105"/>
      <c r="J259" s="105"/>
      <c r="K259" s="105"/>
      <c r="L259" s="105"/>
      <c r="M259" s="105"/>
      <c r="N259" s="106"/>
      <c r="O259" s="106"/>
    </row>
    <row r="260" spans="1:15" ht="12.75" customHeight="1">
      <c r="A260" s="81"/>
      <c r="B260" s="246" t="s">
        <v>158</v>
      </c>
      <c r="C260" s="241"/>
      <c r="D260" s="241"/>
      <c r="E260" s="241"/>
      <c r="F260" s="241"/>
      <c r="G260" s="241"/>
      <c r="H260" s="241"/>
      <c r="I260" s="241"/>
      <c r="J260" s="241"/>
      <c r="K260" s="241"/>
      <c r="L260" s="241"/>
      <c r="M260" s="241"/>
      <c r="N260" s="241"/>
      <c r="O260" s="241"/>
    </row>
    <row r="261" spans="1:15" ht="12.75">
      <c r="A261" s="81"/>
      <c r="B261" s="204" t="s">
        <v>180</v>
      </c>
      <c r="C261" s="251" t="s">
        <v>200</v>
      </c>
      <c r="D261" s="24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6"/>
      <c r="O261" s="106"/>
    </row>
    <row r="262" spans="1:15" ht="12.75" customHeight="1">
      <c r="A262" s="127" t="s">
        <v>107</v>
      </c>
      <c r="B262" s="191" t="s">
        <v>115</v>
      </c>
      <c r="C262" s="192"/>
      <c r="D262" s="192"/>
      <c r="E262" s="191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</row>
    <row r="263" spans="1:15" ht="12.75">
      <c r="A263" s="113">
        <v>3</v>
      </c>
      <c r="B263" s="114" t="s">
        <v>23</v>
      </c>
      <c r="C263" s="115">
        <f>C264+C270</f>
        <v>12217</v>
      </c>
      <c r="D263" s="115">
        <f>D264+D270</f>
        <v>12000</v>
      </c>
      <c r="E263" s="115"/>
      <c r="F263" s="115">
        <f>F264+F270</f>
        <v>217</v>
      </c>
      <c r="G263" s="115">
        <f>G264+G270</f>
        <v>0</v>
      </c>
      <c r="H263" s="115">
        <f>H264+H270</f>
        <v>0</v>
      </c>
      <c r="I263" s="115">
        <f>I264+I270</f>
        <v>0</v>
      </c>
      <c r="J263" s="115"/>
      <c r="K263" s="115"/>
      <c r="L263" s="115"/>
      <c r="M263" s="115"/>
      <c r="N263" s="115">
        <f>N264+N270</f>
        <v>12217</v>
      </c>
      <c r="O263" s="115">
        <f>N263</f>
        <v>12217</v>
      </c>
    </row>
    <row r="264" spans="1:15" ht="12.75" customHeight="1">
      <c r="A264" s="117">
        <v>31</v>
      </c>
      <c r="B264" s="118" t="s">
        <v>24</v>
      </c>
      <c r="C264" s="134">
        <f>D264+E264+F264+H264+I264+J264+K264</f>
        <v>117</v>
      </c>
      <c r="D264" s="134"/>
      <c r="E264" s="134"/>
      <c r="F264" s="134">
        <f>F265+F267</f>
        <v>117</v>
      </c>
      <c r="G264" s="134">
        <f>G265+G267</f>
        <v>0</v>
      </c>
      <c r="H264" s="134">
        <f>H265+H267</f>
        <v>0</v>
      </c>
      <c r="I264" s="134">
        <f>I265+I267</f>
        <v>0</v>
      </c>
      <c r="J264" s="134"/>
      <c r="K264" s="134"/>
      <c r="L264" s="134"/>
      <c r="M264" s="134"/>
      <c r="N264" s="119">
        <f>C264</f>
        <v>117</v>
      </c>
      <c r="O264" s="119">
        <f>N264</f>
        <v>117</v>
      </c>
    </row>
    <row r="265" spans="1:15" ht="12.75">
      <c r="A265" s="137">
        <v>311</v>
      </c>
      <c r="B265" s="98" t="s">
        <v>25</v>
      </c>
      <c r="C265" s="138">
        <f>C266</f>
        <v>100</v>
      </c>
      <c r="D265" s="138"/>
      <c r="E265" s="138"/>
      <c r="F265" s="138">
        <f>F266</f>
        <v>100</v>
      </c>
      <c r="G265" s="138"/>
      <c r="H265" s="138"/>
      <c r="I265" s="138">
        <f>I266</f>
        <v>0</v>
      </c>
      <c r="J265" s="138"/>
      <c r="K265" s="138"/>
      <c r="L265" s="138"/>
      <c r="M265" s="138"/>
      <c r="N265" s="116"/>
      <c r="O265" s="116"/>
    </row>
    <row r="266" spans="1:15" ht="12.75" customHeight="1">
      <c r="A266" s="96">
        <v>3111</v>
      </c>
      <c r="B266" s="97" t="s">
        <v>58</v>
      </c>
      <c r="C266" s="145">
        <f>D266+E266+F266+H266+I266+J266+K266</f>
        <v>100</v>
      </c>
      <c r="D266" s="100"/>
      <c r="E266" s="100"/>
      <c r="F266" s="100">
        <v>100</v>
      </c>
      <c r="G266" s="100"/>
      <c r="H266" s="100"/>
      <c r="I266" s="100"/>
      <c r="J266" s="100"/>
      <c r="K266" s="100"/>
      <c r="L266" s="100"/>
      <c r="M266" s="100"/>
      <c r="N266" s="99"/>
      <c r="O266" s="99"/>
    </row>
    <row r="267" spans="1:15" ht="14.25" customHeight="1">
      <c r="A267" s="137">
        <v>313</v>
      </c>
      <c r="B267" s="98" t="s">
        <v>110</v>
      </c>
      <c r="C267" s="138">
        <f>C268+C269</f>
        <v>17</v>
      </c>
      <c r="D267" s="138"/>
      <c r="E267" s="138"/>
      <c r="F267" s="138">
        <f>F268+F269</f>
        <v>17</v>
      </c>
      <c r="G267" s="138"/>
      <c r="H267" s="138"/>
      <c r="I267" s="138">
        <f>I268+I269</f>
        <v>0</v>
      </c>
      <c r="J267" s="138"/>
      <c r="K267" s="138"/>
      <c r="L267" s="138"/>
      <c r="M267" s="138"/>
      <c r="N267" s="116"/>
      <c r="O267" s="116"/>
    </row>
    <row r="268" spans="1:15" ht="12.75" customHeight="1">
      <c r="A268" s="96">
        <v>3132</v>
      </c>
      <c r="B268" s="97" t="s">
        <v>111</v>
      </c>
      <c r="C268" s="100">
        <f>D268+E268+F268+H268+I268+J268+K268</f>
        <v>17</v>
      </c>
      <c r="D268" s="100"/>
      <c r="E268" s="100"/>
      <c r="F268" s="100">
        <v>17</v>
      </c>
      <c r="G268" s="100"/>
      <c r="H268" s="100"/>
      <c r="I268" s="100"/>
      <c r="J268" s="100"/>
      <c r="K268" s="100"/>
      <c r="L268" s="100"/>
      <c r="M268" s="100"/>
      <c r="N268" s="99"/>
      <c r="O268" s="99"/>
    </row>
    <row r="269" spans="1:15" ht="12.75" customHeight="1">
      <c r="A269" s="96">
        <v>3133</v>
      </c>
      <c r="B269" s="97" t="s">
        <v>112</v>
      </c>
      <c r="C269" s="100">
        <f>D269+E269+F269+H269+I269+J269+K269</f>
        <v>0</v>
      </c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99"/>
      <c r="O269" s="99"/>
    </row>
    <row r="270" spans="1:15" ht="12.75" customHeight="1">
      <c r="A270" s="117">
        <v>32</v>
      </c>
      <c r="B270" s="118" t="s">
        <v>28</v>
      </c>
      <c r="C270" s="134">
        <f>D270+E270+F270+H270+I270+J270+K270</f>
        <v>12100</v>
      </c>
      <c r="D270" s="134">
        <f>D271+D273</f>
        <v>12000</v>
      </c>
      <c r="E270" s="134"/>
      <c r="F270" s="134">
        <f>F271+F273</f>
        <v>100</v>
      </c>
      <c r="G270" s="134"/>
      <c r="H270" s="134">
        <f>H271+H273</f>
        <v>0</v>
      </c>
      <c r="I270" s="134">
        <f>I271</f>
        <v>0</v>
      </c>
      <c r="J270" s="134"/>
      <c r="K270" s="134"/>
      <c r="L270" s="134"/>
      <c r="M270" s="134"/>
      <c r="N270" s="119">
        <f>C270</f>
        <v>12100</v>
      </c>
      <c r="O270" s="119">
        <f>N270</f>
        <v>12100</v>
      </c>
    </row>
    <row r="271" spans="1:15" ht="12.75">
      <c r="A271" s="137">
        <v>321</v>
      </c>
      <c r="B271" s="98" t="s">
        <v>29</v>
      </c>
      <c r="C271" s="138"/>
      <c r="D271" s="138"/>
      <c r="E271" s="138"/>
      <c r="F271" s="138"/>
      <c r="G271" s="138"/>
      <c r="H271" s="138"/>
      <c r="I271" s="138">
        <f>I272</f>
        <v>0</v>
      </c>
      <c r="J271" s="138"/>
      <c r="K271" s="138"/>
      <c r="L271" s="138"/>
      <c r="M271" s="138"/>
      <c r="N271" s="116"/>
      <c r="O271" s="116"/>
    </row>
    <row r="272" spans="1:15" ht="12.75" customHeight="1">
      <c r="A272" s="96">
        <v>3212</v>
      </c>
      <c r="B272" s="136" t="s">
        <v>113</v>
      </c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99"/>
      <c r="O272" s="99"/>
    </row>
    <row r="273" spans="1:15" ht="12.75" customHeight="1">
      <c r="A273" s="137">
        <v>324</v>
      </c>
      <c r="B273" s="139" t="s">
        <v>159</v>
      </c>
      <c r="C273" s="138">
        <f>D273+E273+F273+H273+I273+J273+K273</f>
        <v>12100</v>
      </c>
      <c r="D273" s="138">
        <f>D274</f>
        <v>12000</v>
      </c>
      <c r="E273" s="138"/>
      <c r="F273" s="138">
        <f>F274</f>
        <v>100</v>
      </c>
      <c r="G273" s="138"/>
      <c r="H273" s="138">
        <f>H274</f>
        <v>0</v>
      </c>
      <c r="I273" s="138"/>
      <c r="J273" s="138"/>
      <c r="K273" s="138"/>
      <c r="L273" s="138"/>
      <c r="M273" s="138"/>
      <c r="N273" s="116"/>
      <c r="O273" s="116"/>
    </row>
    <row r="274" spans="1:15" ht="12.75">
      <c r="A274" s="96">
        <v>3241</v>
      </c>
      <c r="B274" s="97" t="s">
        <v>160</v>
      </c>
      <c r="C274" s="100">
        <f>D274+E274+F274+H274+I274+J274+K274</f>
        <v>12100</v>
      </c>
      <c r="D274" s="100">
        <v>12000</v>
      </c>
      <c r="E274" s="100"/>
      <c r="F274" s="100">
        <v>100</v>
      </c>
      <c r="G274" s="100"/>
      <c r="H274" s="100"/>
      <c r="I274" s="100"/>
      <c r="J274" s="100"/>
      <c r="K274" s="100"/>
      <c r="L274" s="100"/>
      <c r="M274" s="100"/>
      <c r="N274" s="100"/>
      <c r="O274" s="100"/>
    </row>
    <row r="275" spans="1:15" ht="12.75" customHeight="1">
      <c r="A275" s="247" t="s">
        <v>71</v>
      </c>
      <c r="B275" s="248"/>
      <c r="C275" s="130">
        <f>C263</f>
        <v>12217</v>
      </c>
      <c r="D275" s="130">
        <f>D263</f>
        <v>12000</v>
      </c>
      <c r="E275" s="130"/>
      <c r="F275" s="130">
        <f>F263</f>
        <v>217</v>
      </c>
      <c r="G275" s="130">
        <f>G263</f>
        <v>0</v>
      </c>
      <c r="H275" s="130">
        <f>H263</f>
        <v>0</v>
      </c>
      <c r="I275" s="130">
        <f>I263</f>
        <v>0</v>
      </c>
      <c r="J275" s="130"/>
      <c r="K275" s="130"/>
      <c r="L275" s="130"/>
      <c r="M275" s="130"/>
      <c r="N275" s="130">
        <f>N263</f>
        <v>12217</v>
      </c>
      <c r="O275" s="130">
        <f>N275</f>
        <v>12217</v>
      </c>
    </row>
    <row r="276" spans="1:15" ht="12.75">
      <c r="A276" s="81"/>
      <c r="B276" s="84"/>
      <c r="C276" s="105"/>
      <c r="D276" s="106"/>
      <c r="E276" s="105"/>
      <c r="F276" s="105"/>
      <c r="G276" s="105"/>
      <c r="H276" s="105"/>
      <c r="I276" s="105"/>
      <c r="J276" s="105"/>
      <c r="K276" s="105"/>
      <c r="L276" s="105"/>
      <c r="M276" s="105"/>
      <c r="N276" s="106"/>
      <c r="O276" s="106"/>
    </row>
    <row r="277" spans="1:15" ht="12.75" customHeight="1">
      <c r="A277" s="81"/>
      <c r="B277" s="84"/>
      <c r="C277" s="105"/>
      <c r="D277" s="106"/>
      <c r="E277" s="105"/>
      <c r="F277" s="105"/>
      <c r="G277" s="105"/>
      <c r="H277" s="105"/>
      <c r="I277" s="105"/>
      <c r="J277" s="105"/>
      <c r="K277" s="105"/>
      <c r="L277" s="105"/>
      <c r="M277" s="105"/>
      <c r="N277" s="106"/>
      <c r="O277" s="106"/>
    </row>
    <row r="278" spans="1:15" ht="12.75" customHeight="1">
      <c r="A278" s="81"/>
      <c r="B278" s="84" t="s">
        <v>77</v>
      </c>
      <c r="C278" s="155"/>
      <c r="D278"/>
      <c r="E278"/>
      <c r="F278" s="105"/>
      <c r="G278" s="105"/>
      <c r="H278" s="105"/>
      <c r="I278" s="105"/>
      <c r="J278" s="105"/>
      <c r="K278" s="105"/>
      <c r="L278" s="105"/>
      <c r="M278" s="105"/>
      <c r="N278" s="106"/>
      <c r="O278" s="106"/>
    </row>
    <row r="279" spans="1:15" ht="12.75" customHeight="1">
      <c r="A279" s="81"/>
      <c r="B279" s="246" t="s">
        <v>130</v>
      </c>
      <c r="C279" s="241"/>
      <c r="D279" s="241"/>
      <c r="E279" s="241"/>
      <c r="F279" s="241"/>
      <c r="G279" s="241"/>
      <c r="H279" s="241"/>
      <c r="I279" s="241"/>
      <c r="J279" s="241"/>
      <c r="K279" s="241"/>
      <c r="L279" s="241"/>
      <c r="M279" s="241"/>
      <c r="N279" s="241"/>
      <c r="O279" s="241"/>
    </row>
    <row r="280" spans="1:15" ht="12.75" customHeight="1">
      <c r="A280" s="81"/>
      <c r="B280" s="84"/>
      <c r="C280" s="105"/>
      <c r="D280" s="106"/>
      <c r="E280" s="105"/>
      <c r="F280" s="105"/>
      <c r="G280" s="105"/>
      <c r="H280" s="105"/>
      <c r="I280" s="105"/>
      <c r="J280" s="105"/>
      <c r="K280" s="105"/>
      <c r="L280" s="105"/>
      <c r="M280" s="105"/>
      <c r="N280" s="106"/>
      <c r="O280" s="106"/>
    </row>
    <row r="281" spans="1:15" ht="12.75">
      <c r="A281" s="127" t="s">
        <v>118</v>
      </c>
      <c r="B281" s="191" t="s">
        <v>115</v>
      </c>
      <c r="C281" s="192"/>
      <c r="D281" s="192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</row>
    <row r="282" spans="1:15" ht="12.75" customHeight="1">
      <c r="A282" s="113">
        <v>3</v>
      </c>
      <c r="B282" s="114" t="s">
        <v>23</v>
      </c>
      <c r="C282" s="115">
        <f aca="true" t="shared" si="8" ref="C282:C294">E282</f>
        <v>550400</v>
      </c>
      <c r="D282" s="115"/>
      <c r="E282" s="115">
        <f>E283+E291</f>
        <v>550400</v>
      </c>
      <c r="F282" s="115"/>
      <c r="G282" s="115"/>
      <c r="H282" s="115"/>
      <c r="I282" s="115"/>
      <c r="J282" s="115"/>
      <c r="K282" s="115"/>
      <c r="L282" s="115"/>
      <c r="M282" s="115"/>
      <c r="N282" s="115">
        <f>C282</f>
        <v>550400</v>
      </c>
      <c r="O282" s="115">
        <f>N282</f>
        <v>550400</v>
      </c>
    </row>
    <row r="283" spans="1:15" ht="12.75">
      <c r="A283" s="117">
        <v>31</v>
      </c>
      <c r="B283" s="118" t="s">
        <v>24</v>
      </c>
      <c r="C283" s="119">
        <f t="shared" si="8"/>
        <v>511980</v>
      </c>
      <c r="D283" s="134"/>
      <c r="E283" s="119">
        <f>E284+E288+E286</f>
        <v>511980</v>
      </c>
      <c r="F283" s="134"/>
      <c r="G283" s="134"/>
      <c r="H283" s="134"/>
      <c r="I283" s="134"/>
      <c r="J283" s="134"/>
      <c r="K283" s="134"/>
      <c r="L283" s="134"/>
      <c r="M283" s="134"/>
      <c r="N283" s="119">
        <f>C283</f>
        <v>511980</v>
      </c>
      <c r="O283" s="119">
        <f>N283</f>
        <v>511980</v>
      </c>
    </row>
    <row r="284" spans="1:15" ht="12.75" customHeight="1">
      <c r="A284" s="137">
        <v>311</v>
      </c>
      <c r="B284" s="98" t="s">
        <v>25</v>
      </c>
      <c r="C284" s="138">
        <f t="shared" si="8"/>
        <v>426600</v>
      </c>
      <c r="D284" s="138"/>
      <c r="E284" s="138">
        <f>E285</f>
        <v>426600</v>
      </c>
      <c r="F284" s="138"/>
      <c r="G284" s="138"/>
      <c r="H284" s="138"/>
      <c r="I284" s="138"/>
      <c r="J284" s="138"/>
      <c r="K284" s="138"/>
      <c r="L284" s="138"/>
      <c r="M284" s="138"/>
      <c r="N284" s="116"/>
      <c r="O284" s="116"/>
    </row>
    <row r="285" spans="1:15" ht="12.75">
      <c r="A285" s="96">
        <v>3111</v>
      </c>
      <c r="B285" s="97" t="s">
        <v>58</v>
      </c>
      <c r="C285" s="145">
        <f t="shared" si="8"/>
        <v>426600</v>
      </c>
      <c r="D285" s="100"/>
      <c r="E285" s="100">
        <v>426600</v>
      </c>
      <c r="F285" s="100"/>
      <c r="G285" s="100"/>
      <c r="H285" s="100"/>
      <c r="I285" s="100"/>
      <c r="J285" s="100"/>
      <c r="K285" s="100"/>
      <c r="L285" s="100"/>
      <c r="M285" s="100"/>
      <c r="N285" s="99"/>
      <c r="O285" s="99"/>
    </row>
    <row r="286" spans="1:15" ht="12.75">
      <c r="A286" s="137">
        <v>312</v>
      </c>
      <c r="B286" s="98" t="s">
        <v>26</v>
      </c>
      <c r="C286" s="138">
        <f t="shared" si="8"/>
        <v>15000</v>
      </c>
      <c r="D286" s="138"/>
      <c r="E286" s="138">
        <f>E287</f>
        <v>15000</v>
      </c>
      <c r="F286" s="138"/>
      <c r="G286" s="138"/>
      <c r="H286" s="138"/>
      <c r="I286" s="138"/>
      <c r="J286" s="138"/>
      <c r="K286" s="138"/>
      <c r="L286" s="138"/>
      <c r="M286" s="138"/>
      <c r="N286" s="116"/>
      <c r="O286" s="116"/>
    </row>
    <row r="287" spans="1:15" ht="12.75">
      <c r="A287" s="96">
        <v>3121</v>
      </c>
      <c r="B287" s="97" t="s">
        <v>26</v>
      </c>
      <c r="C287" s="145">
        <f t="shared" si="8"/>
        <v>15000</v>
      </c>
      <c r="D287" s="100"/>
      <c r="E287" s="100">
        <v>15000</v>
      </c>
      <c r="F287" s="100"/>
      <c r="G287" s="100"/>
      <c r="H287" s="100"/>
      <c r="I287" s="100"/>
      <c r="J287" s="100"/>
      <c r="K287" s="100"/>
      <c r="L287" s="100"/>
      <c r="M287" s="100"/>
      <c r="N287" s="99"/>
      <c r="O287" s="99"/>
    </row>
    <row r="288" spans="1:15" ht="12.75" customHeight="1">
      <c r="A288" s="137">
        <v>313</v>
      </c>
      <c r="B288" s="98" t="s">
        <v>27</v>
      </c>
      <c r="C288" s="138">
        <f t="shared" si="8"/>
        <v>70380</v>
      </c>
      <c r="D288" s="138"/>
      <c r="E288" s="138">
        <f>E289+E290</f>
        <v>70380</v>
      </c>
      <c r="F288" s="138"/>
      <c r="G288" s="138"/>
      <c r="H288" s="138"/>
      <c r="I288" s="138"/>
      <c r="J288" s="138"/>
      <c r="K288" s="138"/>
      <c r="L288" s="138"/>
      <c r="M288" s="138"/>
      <c r="N288" s="116"/>
      <c r="O288" s="116"/>
    </row>
    <row r="289" spans="1:15" ht="12.75">
      <c r="A289" s="96">
        <v>3132</v>
      </c>
      <c r="B289" s="97" t="s">
        <v>111</v>
      </c>
      <c r="C289" s="100">
        <f t="shared" si="8"/>
        <v>70380</v>
      </c>
      <c r="D289" s="100"/>
      <c r="E289" s="100">
        <v>70380</v>
      </c>
      <c r="F289" s="100"/>
      <c r="G289" s="100"/>
      <c r="H289" s="100"/>
      <c r="I289" s="100"/>
      <c r="J289" s="100"/>
      <c r="K289" s="100"/>
      <c r="L289" s="100"/>
      <c r="M289" s="100"/>
      <c r="N289" s="99"/>
      <c r="O289" s="99"/>
    </row>
    <row r="290" spans="1:15" ht="12.75" customHeight="1">
      <c r="A290" s="96">
        <v>3133</v>
      </c>
      <c r="B290" s="97" t="s">
        <v>112</v>
      </c>
      <c r="C290" s="100">
        <f t="shared" si="8"/>
        <v>0</v>
      </c>
      <c r="D290" s="100"/>
      <c r="E290" s="100">
        <v>0</v>
      </c>
      <c r="F290" s="100"/>
      <c r="G290" s="100"/>
      <c r="H290" s="100"/>
      <c r="I290" s="100"/>
      <c r="J290" s="100"/>
      <c r="K290" s="100"/>
      <c r="L290" s="100"/>
      <c r="M290" s="100"/>
      <c r="N290" s="99"/>
      <c r="O290" s="99"/>
    </row>
    <row r="291" spans="1:15" ht="12.75">
      <c r="A291" s="156">
        <v>32</v>
      </c>
      <c r="B291" s="118" t="s">
        <v>28</v>
      </c>
      <c r="C291" s="119">
        <f t="shared" si="8"/>
        <v>38420</v>
      </c>
      <c r="D291" s="134"/>
      <c r="E291" s="134">
        <f>E292</f>
        <v>38420</v>
      </c>
      <c r="F291" s="134"/>
      <c r="G291" s="134"/>
      <c r="H291" s="134"/>
      <c r="I291" s="134"/>
      <c r="J291" s="134"/>
      <c r="K291" s="134"/>
      <c r="L291" s="134"/>
      <c r="M291" s="134"/>
      <c r="N291" s="119">
        <f>C291</f>
        <v>38420</v>
      </c>
      <c r="O291" s="119">
        <f>N291</f>
        <v>38420</v>
      </c>
    </row>
    <row r="292" spans="1:15" ht="12.75" customHeight="1">
      <c r="A292" s="137">
        <v>321</v>
      </c>
      <c r="B292" s="98" t="s">
        <v>29</v>
      </c>
      <c r="C292" s="138">
        <f t="shared" si="8"/>
        <v>38420</v>
      </c>
      <c r="D292" s="138"/>
      <c r="E292" s="138">
        <f>E293+E294</f>
        <v>38420</v>
      </c>
      <c r="F292" s="138"/>
      <c r="G292" s="138"/>
      <c r="H292" s="138"/>
      <c r="I292" s="138"/>
      <c r="J292" s="138"/>
      <c r="K292" s="138"/>
      <c r="L292" s="138"/>
      <c r="M292" s="138"/>
      <c r="N292" s="116"/>
      <c r="O292" s="116"/>
    </row>
    <row r="293" spans="1:15" ht="12.75" customHeight="1">
      <c r="A293" s="142">
        <v>3211</v>
      </c>
      <c r="B293" s="141" t="s">
        <v>53</v>
      </c>
      <c r="C293" s="145">
        <f t="shared" si="8"/>
        <v>7200</v>
      </c>
      <c r="D293" s="145"/>
      <c r="E293" s="145">
        <v>7200</v>
      </c>
      <c r="F293" s="145"/>
      <c r="G293" s="145"/>
      <c r="H293" s="145"/>
      <c r="I293" s="145"/>
      <c r="J293" s="145"/>
      <c r="K293" s="145"/>
      <c r="L293" s="145"/>
      <c r="M293" s="145"/>
      <c r="N293" s="143"/>
      <c r="O293" s="143"/>
    </row>
    <row r="294" spans="1:15" ht="12.75">
      <c r="A294" s="96">
        <v>3212</v>
      </c>
      <c r="B294" s="136" t="s">
        <v>113</v>
      </c>
      <c r="C294" s="145">
        <f t="shared" si="8"/>
        <v>31220</v>
      </c>
      <c r="D294" s="100"/>
      <c r="E294" s="100">
        <v>31220</v>
      </c>
      <c r="F294" s="100"/>
      <c r="G294" s="100"/>
      <c r="H294" s="100"/>
      <c r="I294" s="100"/>
      <c r="J294" s="100"/>
      <c r="K294" s="100"/>
      <c r="L294" s="100"/>
      <c r="M294" s="100"/>
      <c r="N294" s="143"/>
      <c r="O294" s="99"/>
    </row>
    <row r="295" spans="1:15" ht="12.75" customHeight="1">
      <c r="A295" s="96"/>
      <c r="B295" s="97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43"/>
      <c r="O295" s="100"/>
    </row>
    <row r="296" spans="1:15" ht="12.75">
      <c r="A296" s="247" t="s">
        <v>71</v>
      </c>
      <c r="B296" s="248"/>
      <c r="C296" s="130">
        <f>C282</f>
        <v>550400</v>
      </c>
      <c r="D296" s="130"/>
      <c r="E296" s="130">
        <f>E282</f>
        <v>550400</v>
      </c>
      <c r="F296" s="130"/>
      <c r="G296" s="130"/>
      <c r="H296" s="130"/>
      <c r="I296" s="130"/>
      <c r="J296" s="130"/>
      <c r="K296" s="130"/>
      <c r="L296" s="130"/>
      <c r="M296" s="130"/>
      <c r="N296" s="130">
        <f>N282</f>
        <v>550400</v>
      </c>
      <c r="O296" s="130">
        <f>O282</f>
        <v>550400</v>
      </c>
    </row>
    <row r="297" spans="1:15" ht="12.75" customHeight="1">
      <c r="A297" s="81"/>
      <c r="B297" s="84"/>
      <c r="C297" s="105"/>
      <c r="D297" s="106"/>
      <c r="E297" s="105"/>
      <c r="F297" s="105"/>
      <c r="G297" s="105"/>
      <c r="H297" s="105"/>
      <c r="I297" s="105"/>
      <c r="J297" s="105"/>
      <c r="K297" s="105"/>
      <c r="L297" s="105"/>
      <c r="M297" s="105"/>
      <c r="N297" s="106"/>
      <c r="O297" s="106"/>
    </row>
    <row r="298" spans="1:15" ht="12.75" customHeight="1">
      <c r="A298" s="81"/>
      <c r="B298" s="84"/>
      <c r="C298" s="105"/>
      <c r="D298" s="106"/>
      <c r="E298" s="105"/>
      <c r="F298" s="105"/>
      <c r="G298" s="105"/>
      <c r="H298" s="105"/>
      <c r="I298" s="105"/>
      <c r="J298" s="105"/>
      <c r="K298" s="105"/>
      <c r="L298" s="105"/>
      <c r="M298" s="105"/>
      <c r="N298" s="106"/>
      <c r="O298" s="106"/>
    </row>
    <row r="299" spans="1:15" ht="12.75" customHeight="1">
      <c r="A299" s="81"/>
      <c r="B299" s="249" t="s">
        <v>164</v>
      </c>
      <c r="C299" s="250"/>
      <c r="D299" s="250"/>
      <c r="E299" s="250"/>
      <c r="F299" s="250"/>
      <c r="G299" s="250"/>
      <c r="H299" s="250"/>
      <c r="I299" s="105"/>
      <c r="J299" s="105"/>
      <c r="K299" s="105"/>
      <c r="L299" s="105"/>
      <c r="M299" s="105"/>
      <c r="N299" s="106"/>
      <c r="O299" s="106"/>
    </row>
    <row r="300" spans="1:15" ht="12.75" customHeight="1">
      <c r="A300" s="81"/>
      <c r="B300" s="252" t="s">
        <v>165</v>
      </c>
      <c r="C300" s="253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6"/>
      <c r="O300" s="106"/>
    </row>
    <row r="301" spans="1:15" ht="12.75" customHeight="1">
      <c r="A301" s="127" t="s">
        <v>132</v>
      </c>
      <c r="B301" s="120" t="s">
        <v>133</v>
      </c>
      <c r="C301" s="131"/>
      <c r="D301" s="131"/>
      <c r="E301" s="131"/>
      <c r="F301" s="131"/>
      <c r="G301" s="131"/>
      <c r="H301" s="121"/>
      <c r="I301" s="131"/>
      <c r="J301" s="131"/>
      <c r="K301" s="131"/>
      <c r="L301" s="131"/>
      <c r="M301" s="131"/>
      <c r="N301" s="131"/>
      <c r="O301" s="121"/>
    </row>
    <row r="302" spans="1:15" ht="12.75" customHeight="1">
      <c r="A302" s="170">
        <v>3</v>
      </c>
      <c r="B302" s="171" t="s">
        <v>124</v>
      </c>
      <c r="C302" s="172">
        <f>E302</f>
        <v>0</v>
      </c>
      <c r="D302" s="173"/>
      <c r="E302" s="172">
        <f>E303</f>
        <v>0</v>
      </c>
      <c r="F302" s="173"/>
      <c r="G302" s="173"/>
      <c r="H302" s="172"/>
      <c r="I302" s="173"/>
      <c r="J302" s="173"/>
      <c r="K302" s="173"/>
      <c r="L302" s="173"/>
      <c r="M302" s="173"/>
      <c r="N302" s="172">
        <f>C302</f>
        <v>0</v>
      </c>
      <c r="O302" s="172">
        <f>N302</f>
        <v>0</v>
      </c>
    </row>
    <row r="303" spans="1:15" ht="12.75" customHeight="1">
      <c r="A303" s="152">
        <v>37</v>
      </c>
      <c r="B303" s="153" t="s">
        <v>144</v>
      </c>
      <c r="C303" s="154">
        <f>E303</f>
        <v>0</v>
      </c>
      <c r="D303" s="154"/>
      <c r="E303" s="154">
        <f>E304</f>
        <v>0</v>
      </c>
      <c r="F303" s="154"/>
      <c r="G303" s="154"/>
      <c r="H303" s="160"/>
      <c r="I303" s="154"/>
      <c r="J303" s="154"/>
      <c r="K303" s="154"/>
      <c r="L303" s="154"/>
      <c r="M303" s="154"/>
      <c r="N303" s="154">
        <f>C303</f>
        <v>0</v>
      </c>
      <c r="O303" s="154">
        <f>N303</f>
        <v>0</v>
      </c>
    </row>
    <row r="304" spans="1:15" ht="12.75" customHeight="1">
      <c r="A304" s="137">
        <v>372</v>
      </c>
      <c r="B304" s="139" t="s">
        <v>172</v>
      </c>
      <c r="C304" s="138">
        <f>E304</f>
        <v>0</v>
      </c>
      <c r="D304" s="138"/>
      <c r="E304" s="138">
        <f>E305</f>
        <v>0</v>
      </c>
      <c r="F304" s="138"/>
      <c r="G304" s="138"/>
      <c r="H304" s="116"/>
      <c r="I304" s="138"/>
      <c r="J304" s="138"/>
      <c r="K304" s="138"/>
      <c r="L304" s="138"/>
      <c r="M304" s="138"/>
      <c r="N304" s="138"/>
      <c r="O304" s="116"/>
    </row>
    <row r="305" spans="1:15" ht="12.75" customHeight="1">
      <c r="A305" s="96">
        <v>3723</v>
      </c>
      <c r="B305" s="136" t="s">
        <v>171</v>
      </c>
      <c r="C305" s="100">
        <f>E305</f>
        <v>0</v>
      </c>
      <c r="D305" s="100"/>
      <c r="E305" s="100">
        <v>0</v>
      </c>
      <c r="F305" s="100"/>
      <c r="G305" s="100"/>
      <c r="H305" s="99"/>
      <c r="I305" s="100"/>
      <c r="J305" s="100"/>
      <c r="K305" s="100"/>
      <c r="L305" s="100"/>
      <c r="M305" s="100"/>
      <c r="N305" s="100"/>
      <c r="O305" s="99"/>
    </row>
    <row r="306" spans="1:15" ht="12.75" customHeight="1">
      <c r="A306" s="96"/>
      <c r="B306" s="97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</row>
    <row r="307" spans="1:15" ht="12.75" customHeight="1">
      <c r="A307" s="247" t="s">
        <v>71</v>
      </c>
      <c r="B307" s="254"/>
      <c r="C307" s="130">
        <f>C302</f>
        <v>0</v>
      </c>
      <c r="D307" s="130"/>
      <c r="E307" s="130">
        <f>E302</f>
        <v>0</v>
      </c>
      <c r="F307" s="130"/>
      <c r="G307" s="130"/>
      <c r="H307" s="130"/>
      <c r="I307" s="130"/>
      <c r="J307" s="130"/>
      <c r="K307" s="130"/>
      <c r="L307" s="130"/>
      <c r="M307" s="130"/>
      <c r="N307" s="130">
        <f>N302</f>
        <v>0</v>
      </c>
      <c r="O307" s="130">
        <f>O302</f>
        <v>0</v>
      </c>
    </row>
    <row r="308" spans="1:15" ht="12.75" customHeight="1">
      <c r="A308" s="81"/>
      <c r="B308" s="84"/>
      <c r="C308" s="106"/>
      <c r="D308" s="105"/>
      <c r="E308" s="105"/>
      <c r="F308" s="105"/>
      <c r="G308" s="105"/>
      <c r="H308" s="106"/>
      <c r="I308" s="105"/>
      <c r="J308" s="105"/>
      <c r="K308" s="105"/>
      <c r="L308" s="105"/>
      <c r="M308" s="105"/>
      <c r="N308" s="106"/>
      <c r="O308" s="106"/>
    </row>
    <row r="309" spans="1:15" ht="12.75" customHeight="1">
      <c r="A309" s="81"/>
      <c r="B309" s="84"/>
      <c r="C309" s="106"/>
      <c r="D309" s="105"/>
      <c r="E309" s="105"/>
      <c r="F309" s="105"/>
      <c r="G309" s="105"/>
      <c r="H309" s="106"/>
      <c r="I309" s="105"/>
      <c r="J309" s="105"/>
      <c r="K309" s="105"/>
      <c r="L309" s="105"/>
      <c r="M309" s="105"/>
      <c r="N309" s="106"/>
      <c r="O309" s="106"/>
    </row>
    <row r="310" spans="1:15" ht="12.75" customHeight="1">
      <c r="A310" s="81"/>
      <c r="B310" s="84"/>
      <c r="C310" s="106"/>
      <c r="D310" s="105"/>
      <c r="E310" s="105"/>
      <c r="F310" s="105"/>
      <c r="G310" s="105"/>
      <c r="H310" s="106"/>
      <c r="I310" s="105"/>
      <c r="J310" s="105"/>
      <c r="K310" s="105"/>
      <c r="L310" s="105"/>
      <c r="M310" s="105"/>
      <c r="N310" s="106"/>
      <c r="O310" s="106"/>
    </row>
    <row r="311" spans="1:15" ht="12.75" customHeight="1">
      <c r="A311" s="81"/>
      <c r="B311" s="84"/>
      <c r="C311" s="106"/>
      <c r="D311" s="105"/>
      <c r="E311" s="105"/>
      <c r="F311" s="105"/>
      <c r="G311" s="105"/>
      <c r="H311" s="106"/>
      <c r="I311" s="105"/>
      <c r="J311" s="105"/>
      <c r="K311" s="105"/>
      <c r="L311" s="105"/>
      <c r="M311" s="105"/>
      <c r="N311" s="106"/>
      <c r="O311" s="106"/>
    </row>
    <row r="312" spans="1:15" ht="12.75" customHeight="1">
      <c r="A312" s="81"/>
      <c r="B312" s="84"/>
      <c r="C312" s="106"/>
      <c r="D312" s="105"/>
      <c r="E312" s="105"/>
      <c r="F312" s="105"/>
      <c r="G312" s="105"/>
      <c r="H312" s="106"/>
      <c r="I312" s="105"/>
      <c r="J312" s="105"/>
      <c r="K312" s="105"/>
      <c r="L312" s="105"/>
      <c r="M312" s="105"/>
      <c r="N312" s="106"/>
      <c r="O312" s="106"/>
    </row>
    <row r="313" spans="1:15" ht="12.75" customHeight="1">
      <c r="A313" s="81"/>
      <c r="B313" s="255" t="s">
        <v>166</v>
      </c>
      <c r="C313" s="256"/>
      <c r="D313" s="256"/>
      <c r="E313" s="256"/>
      <c r="F313" s="256"/>
      <c r="G313" s="256"/>
      <c r="H313" s="256"/>
      <c r="I313" s="105"/>
      <c r="J313" s="105"/>
      <c r="K313" s="105"/>
      <c r="L313" s="105"/>
      <c r="M313" s="105"/>
      <c r="N313" s="106"/>
      <c r="O313" s="106"/>
    </row>
    <row r="314" spans="1:15" ht="12.75" customHeight="1">
      <c r="A314" s="81"/>
      <c r="B314" s="244" t="s">
        <v>167</v>
      </c>
      <c r="C314" s="245"/>
      <c r="D314" s="245"/>
      <c r="E314" s="245"/>
      <c r="F314" s="105" t="s">
        <v>181</v>
      </c>
      <c r="G314" s="105"/>
      <c r="H314" s="105"/>
      <c r="I314" s="105"/>
      <c r="J314" s="105"/>
      <c r="K314" s="105"/>
      <c r="L314" s="105"/>
      <c r="M314" s="105"/>
      <c r="N314" s="106"/>
      <c r="O314" s="106"/>
    </row>
    <row r="315" spans="1:15" ht="12.75" customHeight="1">
      <c r="A315" s="127" t="s">
        <v>132</v>
      </c>
      <c r="B315" s="120" t="s">
        <v>133</v>
      </c>
      <c r="C315" s="131"/>
      <c r="D315" s="131"/>
      <c r="E315" s="131"/>
      <c r="F315" s="131"/>
      <c r="G315" s="131"/>
      <c r="H315" s="121"/>
      <c r="I315" s="131"/>
      <c r="J315" s="131"/>
      <c r="K315" s="131"/>
      <c r="L315" s="131"/>
      <c r="M315" s="131"/>
      <c r="N315" s="131"/>
      <c r="O315" s="131"/>
    </row>
    <row r="316" spans="1:15" ht="12.75" customHeight="1">
      <c r="A316" s="170">
        <v>3</v>
      </c>
      <c r="B316" s="171" t="s">
        <v>124</v>
      </c>
      <c r="C316" s="172">
        <f aca="true" t="shared" si="9" ref="C316:E318">C317</f>
        <v>340000</v>
      </c>
      <c r="D316" s="172">
        <f t="shared" si="9"/>
        <v>150000</v>
      </c>
      <c r="E316" s="172">
        <f t="shared" si="9"/>
        <v>150000</v>
      </c>
      <c r="F316" s="173"/>
      <c r="G316" s="173"/>
      <c r="H316" s="172"/>
      <c r="I316" s="172">
        <f>I317</f>
        <v>40000</v>
      </c>
      <c r="J316" s="173"/>
      <c r="K316" s="172"/>
      <c r="L316" s="173"/>
      <c r="M316" s="173"/>
      <c r="N316" s="172">
        <f>C316</f>
        <v>340000</v>
      </c>
      <c r="O316" s="172">
        <f>N316</f>
        <v>340000</v>
      </c>
    </row>
    <row r="317" spans="1:15" ht="12.75" customHeight="1">
      <c r="A317" s="152">
        <v>37</v>
      </c>
      <c r="B317" s="153" t="s">
        <v>144</v>
      </c>
      <c r="C317" s="154">
        <f t="shared" si="9"/>
        <v>340000</v>
      </c>
      <c r="D317" s="154">
        <f t="shared" si="9"/>
        <v>150000</v>
      </c>
      <c r="E317" s="154">
        <f t="shared" si="9"/>
        <v>150000</v>
      </c>
      <c r="F317" s="154"/>
      <c r="G317" s="154"/>
      <c r="H317" s="160"/>
      <c r="I317" s="154">
        <f>I318</f>
        <v>40000</v>
      </c>
      <c r="J317" s="154"/>
      <c r="K317" s="154"/>
      <c r="L317" s="154"/>
      <c r="M317" s="154"/>
      <c r="N317" s="154">
        <f>C317</f>
        <v>340000</v>
      </c>
      <c r="O317" s="154">
        <f>N317</f>
        <v>340000</v>
      </c>
    </row>
    <row r="318" spans="1:15" ht="12.75" customHeight="1">
      <c r="A318" s="137">
        <v>372</v>
      </c>
      <c r="B318" s="139" t="s">
        <v>168</v>
      </c>
      <c r="C318" s="138">
        <f t="shared" si="9"/>
        <v>340000</v>
      </c>
      <c r="D318" s="138">
        <f t="shared" si="9"/>
        <v>150000</v>
      </c>
      <c r="E318" s="138">
        <f t="shared" si="9"/>
        <v>150000</v>
      </c>
      <c r="F318" s="138"/>
      <c r="G318" s="138"/>
      <c r="H318" s="116"/>
      <c r="I318" s="138">
        <f>I319</f>
        <v>40000</v>
      </c>
      <c r="J318" s="138"/>
      <c r="K318" s="138"/>
      <c r="L318" s="138"/>
      <c r="M318" s="138"/>
      <c r="N318" s="138"/>
      <c r="O318" s="138"/>
    </row>
    <row r="319" spans="1:15" ht="12.75" customHeight="1">
      <c r="A319" s="96">
        <v>3722</v>
      </c>
      <c r="B319" s="136" t="s">
        <v>169</v>
      </c>
      <c r="C319" s="100">
        <f>D319+E319+F319+H319+I319+J319+K319</f>
        <v>340000</v>
      </c>
      <c r="D319" s="100">
        <v>150000</v>
      </c>
      <c r="E319" s="100">
        <v>150000</v>
      </c>
      <c r="F319" s="100"/>
      <c r="G319" s="100"/>
      <c r="H319" s="99"/>
      <c r="I319" s="100">
        <v>40000</v>
      </c>
      <c r="J319" s="100"/>
      <c r="K319" s="100"/>
      <c r="L319" s="100"/>
      <c r="M319" s="100"/>
      <c r="N319" s="100"/>
      <c r="O319" s="100"/>
    </row>
    <row r="320" spans="1:15" ht="12.75" customHeight="1">
      <c r="A320" s="96"/>
      <c r="B320" s="97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</row>
    <row r="321" spans="1:15" ht="12.75" customHeight="1">
      <c r="A321" s="247" t="s">
        <v>71</v>
      </c>
      <c r="B321" s="254"/>
      <c r="C321" s="130">
        <f>C316</f>
        <v>340000</v>
      </c>
      <c r="D321" s="130">
        <f>D316</f>
        <v>150000</v>
      </c>
      <c r="E321" s="130">
        <f>E316</f>
        <v>150000</v>
      </c>
      <c r="F321" s="130"/>
      <c r="G321" s="130"/>
      <c r="H321" s="130"/>
      <c r="I321" s="130">
        <f>I316</f>
        <v>40000</v>
      </c>
      <c r="J321" s="130"/>
      <c r="K321" s="130"/>
      <c r="L321" s="130"/>
      <c r="M321" s="130"/>
      <c r="N321" s="130">
        <f>N316</f>
        <v>340000</v>
      </c>
      <c r="O321" s="130">
        <f>O316</f>
        <v>340000</v>
      </c>
    </row>
    <row r="322" spans="1:15" ht="12.75" customHeight="1">
      <c r="A322" s="81"/>
      <c r="B322" s="84"/>
      <c r="C322" s="106"/>
      <c r="D322" s="105"/>
      <c r="E322" s="105"/>
      <c r="F322" s="105"/>
      <c r="G322" s="105"/>
      <c r="H322" s="106"/>
      <c r="I322" s="105"/>
      <c r="J322" s="105"/>
      <c r="K322" s="105"/>
      <c r="L322" s="105"/>
      <c r="M322" s="105"/>
      <c r="N322" s="106"/>
      <c r="O322" s="106"/>
    </row>
    <row r="323" spans="1:15" ht="12.75" customHeight="1">
      <c r="A323" s="81"/>
      <c r="B323" s="84"/>
      <c r="C323" s="105"/>
      <c r="D323" s="106"/>
      <c r="E323" s="105"/>
      <c r="F323" s="105"/>
      <c r="G323" s="105"/>
      <c r="H323" s="105"/>
      <c r="I323" s="105"/>
      <c r="J323" s="105"/>
      <c r="K323" s="105"/>
      <c r="L323" s="105"/>
      <c r="M323" s="105"/>
      <c r="N323" s="106"/>
      <c r="O323" s="106"/>
    </row>
    <row r="324" spans="1:15" ht="12.75">
      <c r="A324" s="81"/>
      <c r="B324" s="84"/>
      <c r="C324" s="105"/>
      <c r="D324" s="106"/>
      <c r="E324" s="105"/>
      <c r="F324" s="105"/>
      <c r="G324" s="105"/>
      <c r="H324" s="105"/>
      <c r="I324" s="105"/>
      <c r="J324" s="105"/>
      <c r="K324" s="105"/>
      <c r="L324" s="105"/>
      <c r="M324" s="105"/>
      <c r="N324" s="106"/>
      <c r="O324" s="106"/>
    </row>
    <row r="325" spans="1:15" ht="12.75" customHeight="1">
      <c r="A325" s="81"/>
      <c r="B325" s="238" t="s">
        <v>146</v>
      </c>
      <c r="C325" s="239"/>
      <c r="D325" s="239"/>
      <c r="E325" s="239"/>
      <c r="F325" s="239"/>
      <c r="G325" s="239"/>
      <c r="H325" s="239"/>
      <c r="I325" s="239"/>
      <c r="J325" s="239"/>
      <c r="K325" s="239"/>
      <c r="L325" s="239"/>
      <c r="M325" s="239"/>
      <c r="N325" s="239"/>
      <c r="O325" s="106"/>
    </row>
    <row r="326" spans="1:15" ht="12.75" customHeight="1">
      <c r="A326" s="81"/>
      <c r="B326" s="244" t="s">
        <v>147</v>
      </c>
      <c r="C326" s="245"/>
      <c r="D326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6"/>
    </row>
    <row r="327" spans="1:15" ht="25.5">
      <c r="A327" s="127" t="s">
        <v>132</v>
      </c>
      <c r="B327" s="120" t="s">
        <v>133</v>
      </c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21"/>
      <c r="N327" s="175"/>
      <c r="O327" s="175"/>
    </row>
    <row r="328" spans="1:15" ht="12.75">
      <c r="A328" s="170">
        <v>3</v>
      </c>
      <c r="B328" s="171" t="s">
        <v>124</v>
      </c>
      <c r="C328" s="172"/>
      <c r="D328" s="172"/>
      <c r="E328" s="172"/>
      <c r="F328" s="173"/>
      <c r="G328" s="173"/>
      <c r="H328" s="173"/>
      <c r="I328" s="173"/>
      <c r="J328" s="173"/>
      <c r="K328" s="173"/>
      <c r="L328" s="173"/>
      <c r="M328" s="172"/>
      <c r="N328" s="174">
        <v>0</v>
      </c>
      <c r="O328" s="174">
        <v>0</v>
      </c>
    </row>
    <row r="329" spans="1:15" ht="12.75">
      <c r="A329" s="152">
        <v>37</v>
      </c>
      <c r="B329" s="153" t="s">
        <v>144</v>
      </c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60"/>
      <c r="N329" s="119">
        <f>M329</f>
        <v>0</v>
      </c>
      <c r="O329" s="119">
        <f>N329</f>
        <v>0</v>
      </c>
    </row>
    <row r="330" spans="1:15" ht="12.75" customHeight="1">
      <c r="A330" s="137">
        <v>372</v>
      </c>
      <c r="B330" s="139" t="s">
        <v>145</v>
      </c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16"/>
      <c r="N330" s="116">
        <f>M330</f>
        <v>0</v>
      </c>
      <c r="O330" s="116">
        <f>N330</f>
        <v>0</v>
      </c>
    </row>
    <row r="331" spans="1:15" ht="12.75" customHeight="1">
      <c r="A331" s="96">
        <v>37219</v>
      </c>
      <c r="B331" s="136" t="s">
        <v>145</v>
      </c>
      <c r="C331" s="100"/>
      <c r="D331" s="100"/>
      <c r="E331" s="144"/>
      <c r="F331" s="100"/>
      <c r="G331" s="100"/>
      <c r="H331" s="100"/>
      <c r="I331" s="100"/>
      <c r="J331" s="100"/>
      <c r="K331" s="100"/>
      <c r="L331" s="100"/>
      <c r="M331" s="99"/>
      <c r="N331" s="99">
        <v>0</v>
      </c>
      <c r="O331" s="99">
        <v>0</v>
      </c>
    </row>
    <row r="332" spans="1:15" ht="12.75" customHeight="1">
      <c r="A332" s="96"/>
      <c r="B332" s="97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99"/>
    </row>
    <row r="333" spans="1:15" ht="12.75" customHeight="1">
      <c r="A333" s="247" t="s">
        <v>71</v>
      </c>
      <c r="B333" s="248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21">
        <f>N329</f>
        <v>0</v>
      </c>
      <c r="O333" s="121">
        <f>O329</f>
        <v>0</v>
      </c>
    </row>
    <row r="334" spans="1:15" ht="12.75" customHeight="1">
      <c r="A334" s="81"/>
      <c r="B334" s="84"/>
      <c r="C334" s="105"/>
      <c r="D334" s="106"/>
      <c r="E334" s="105"/>
      <c r="F334" s="105"/>
      <c r="G334" s="105"/>
      <c r="H334" s="105"/>
      <c r="I334" s="105"/>
      <c r="J334" s="105"/>
      <c r="K334" s="105"/>
      <c r="L334" s="105"/>
      <c r="M334" s="106"/>
      <c r="N334" s="106"/>
      <c r="O334" s="106"/>
    </row>
    <row r="335" spans="1:15" ht="12.75" customHeight="1">
      <c r="A335" s="81"/>
      <c r="B335" s="84"/>
      <c r="C335" s="105"/>
      <c r="D335" s="106"/>
      <c r="E335" s="105"/>
      <c r="F335" s="105"/>
      <c r="G335" s="105"/>
      <c r="H335" s="105"/>
      <c r="I335" s="105"/>
      <c r="J335" s="105"/>
      <c r="K335" s="105"/>
      <c r="L335" s="105"/>
      <c r="M335" s="106"/>
      <c r="N335" s="106"/>
      <c r="O335" s="106"/>
    </row>
    <row r="336" spans="1:15" ht="12.75" customHeight="1">
      <c r="A336" s="81"/>
      <c r="B336" s="84"/>
      <c r="C336" s="105"/>
      <c r="D336" s="106"/>
      <c r="E336" s="105"/>
      <c r="F336" s="105"/>
      <c r="G336" s="105"/>
      <c r="H336" s="105"/>
      <c r="I336" s="105"/>
      <c r="J336" s="105"/>
      <c r="K336" s="105"/>
      <c r="L336" s="105"/>
      <c r="M336" s="106"/>
      <c r="N336" s="106"/>
      <c r="O336" s="106"/>
    </row>
    <row r="337" spans="1:15" ht="12.75" customHeight="1">
      <c r="A337" s="81"/>
      <c r="B337" s="238" t="s">
        <v>173</v>
      </c>
      <c r="C337" s="239"/>
      <c r="D337" s="239"/>
      <c r="E337" s="239"/>
      <c r="F337" s="239"/>
      <c r="G337" s="239"/>
      <c r="H337" s="239"/>
      <c r="I337" s="239"/>
      <c r="J337" s="239"/>
      <c r="K337" s="239"/>
      <c r="L337" s="239"/>
      <c r="M337" s="239"/>
      <c r="N337" s="239"/>
      <c r="O337" s="106"/>
    </row>
    <row r="338" spans="1:15" ht="12.75" customHeight="1">
      <c r="A338" s="81"/>
      <c r="B338" s="244" t="s">
        <v>148</v>
      </c>
      <c r="C338" s="245"/>
      <c r="D338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6"/>
    </row>
    <row r="339" spans="1:15" ht="12.75" customHeight="1">
      <c r="A339" s="127" t="s">
        <v>132</v>
      </c>
      <c r="B339" s="120" t="s">
        <v>133</v>
      </c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21"/>
      <c r="N339" s="175"/>
      <c r="O339" s="175"/>
    </row>
    <row r="340" spans="1:15" ht="12.75">
      <c r="A340" s="170">
        <v>3</v>
      </c>
      <c r="B340" s="171" t="s">
        <v>124</v>
      </c>
      <c r="C340" s="172">
        <f>E340+D340</f>
        <v>35000</v>
      </c>
      <c r="D340" s="172">
        <f aca="true" t="shared" si="10" ref="D340:E342">D341</f>
        <v>0</v>
      </c>
      <c r="E340" s="172">
        <f t="shared" si="10"/>
        <v>35000</v>
      </c>
      <c r="F340" s="173"/>
      <c r="G340" s="173"/>
      <c r="H340" s="173"/>
      <c r="I340" s="173"/>
      <c r="J340" s="173"/>
      <c r="K340" s="173"/>
      <c r="L340" s="173"/>
      <c r="M340" s="172"/>
      <c r="N340" s="174">
        <f>N341</f>
        <v>35000</v>
      </c>
      <c r="O340" s="115">
        <f>N340</f>
        <v>35000</v>
      </c>
    </row>
    <row r="341" spans="1:15" ht="12.75">
      <c r="A341" s="152">
        <v>37</v>
      </c>
      <c r="B341" s="153" t="s">
        <v>144</v>
      </c>
      <c r="C341" s="160">
        <f>E341+D341</f>
        <v>35000</v>
      </c>
      <c r="D341" s="160">
        <f t="shared" si="10"/>
        <v>0</v>
      </c>
      <c r="E341" s="160">
        <f t="shared" si="10"/>
        <v>35000</v>
      </c>
      <c r="F341" s="154"/>
      <c r="G341" s="154"/>
      <c r="H341" s="154"/>
      <c r="I341" s="154"/>
      <c r="J341" s="154"/>
      <c r="K341" s="154"/>
      <c r="L341" s="154"/>
      <c r="M341" s="160">
        <f>M342</f>
        <v>0</v>
      </c>
      <c r="N341" s="119">
        <f>C341</f>
        <v>35000</v>
      </c>
      <c r="O341" s="119">
        <f>N341</f>
        <v>35000</v>
      </c>
    </row>
    <row r="342" spans="1:15" ht="12.75">
      <c r="A342" s="137">
        <v>372</v>
      </c>
      <c r="B342" s="139" t="s">
        <v>145</v>
      </c>
      <c r="C342" s="138">
        <f>E342+D342</f>
        <v>35000</v>
      </c>
      <c r="D342" s="138">
        <f t="shared" si="10"/>
        <v>0</v>
      </c>
      <c r="E342" s="138">
        <f t="shared" si="10"/>
        <v>35000</v>
      </c>
      <c r="F342" s="138"/>
      <c r="G342" s="138"/>
      <c r="H342" s="138"/>
      <c r="I342" s="138"/>
      <c r="J342" s="138"/>
      <c r="K342" s="138"/>
      <c r="L342" s="138"/>
      <c r="M342" s="116">
        <f>M343</f>
        <v>0</v>
      </c>
      <c r="N342" s="116"/>
      <c r="O342" s="116"/>
    </row>
    <row r="343" spans="1:15" ht="12.75" customHeight="1">
      <c r="A343" s="96">
        <v>3723</v>
      </c>
      <c r="B343" s="136" t="s">
        <v>145</v>
      </c>
      <c r="C343" s="100">
        <f>E343+D343</f>
        <v>35000</v>
      </c>
      <c r="D343" s="100"/>
      <c r="E343" s="144">
        <v>35000</v>
      </c>
      <c r="F343" s="100"/>
      <c r="G343" s="100"/>
      <c r="H343" s="100"/>
      <c r="I343" s="100"/>
      <c r="J343" s="100"/>
      <c r="K343" s="100"/>
      <c r="L343" s="100"/>
      <c r="M343" s="99"/>
      <c r="N343" s="99"/>
      <c r="O343" s="99"/>
    </row>
    <row r="344" spans="1:15" ht="12.75" customHeight="1">
      <c r="A344" s="96"/>
      <c r="B344" s="97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99"/>
    </row>
    <row r="345" spans="1:15" ht="12.75">
      <c r="A345" s="247" t="s">
        <v>71</v>
      </c>
      <c r="B345" s="248"/>
      <c r="C345" s="130">
        <f>C340</f>
        <v>35000</v>
      </c>
      <c r="D345" s="130">
        <f>D340</f>
        <v>0</v>
      </c>
      <c r="E345" s="130">
        <f>E340</f>
        <v>35000</v>
      </c>
      <c r="F345" s="130"/>
      <c r="G345" s="130"/>
      <c r="H345" s="130"/>
      <c r="I345" s="130"/>
      <c r="J345" s="130"/>
      <c r="K345" s="130"/>
      <c r="L345" s="130"/>
      <c r="M345" s="130">
        <f>M341</f>
        <v>0</v>
      </c>
      <c r="N345" s="121">
        <f>N340</f>
        <v>35000</v>
      </c>
      <c r="O345" s="121">
        <f>N345</f>
        <v>35000</v>
      </c>
    </row>
    <row r="346" spans="1:15" ht="12.75">
      <c r="A346" s="81"/>
      <c r="B346" s="84"/>
      <c r="C346" s="105"/>
      <c r="D346" s="106"/>
      <c r="E346" s="105"/>
      <c r="F346" s="105"/>
      <c r="G346" s="105"/>
      <c r="H346" s="105"/>
      <c r="I346" s="105"/>
      <c r="J346" s="105"/>
      <c r="K346" s="105"/>
      <c r="L346" s="105"/>
      <c r="M346" s="106"/>
      <c r="N346" s="106"/>
      <c r="O346" s="106"/>
    </row>
    <row r="347" spans="1:15" ht="12.75">
      <c r="A347" s="81"/>
      <c r="B347" s="84"/>
      <c r="C347" s="105"/>
      <c r="D347" s="106"/>
      <c r="E347" s="105"/>
      <c r="F347" s="105"/>
      <c r="G347" s="105"/>
      <c r="H347" s="105"/>
      <c r="I347" s="105"/>
      <c r="J347" s="105"/>
      <c r="K347" s="105"/>
      <c r="L347" s="105"/>
      <c r="M347" s="106"/>
      <c r="N347" s="106"/>
      <c r="O347" s="106"/>
    </row>
    <row r="348" spans="1:15" ht="12.75">
      <c r="A348" s="81"/>
      <c r="B348" s="84"/>
      <c r="C348" s="105"/>
      <c r="D348" s="106"/>
      <c r="E348" s="105"/>
      <c r="F348" s="105"/>
      <c r="G348" s="105"/>
      <c r="H348" s="105"/>
      <c r="I348" s="105"/>
      <c r="J348" s="105"/>
      <c r="K348" s="105"/>
      <c r="L348" s="105"/>
      <c r="M348" s="106"/>
      <c r="N348" s="106"/>
      <c r="O348" s="106"/>
    </row>
    <row r="349" spans="1:15" ht="12.75">
      <c r="A349" s="81"/>
      <c r="B349" s="84"/>
      <c r="C349" s="105"/>
      <c r="D349" s="106"/>
      <c r="E349" s="105"/>
      <c r="F349" s="105"/>
      <c r="G349" s="105"/>
      <c r="H349" s="105"/>
      <c r="I349" s="105"/>
      <c r="J349" s="105"/>
      <c r="K349" s="105"/>
      <c r="L349" s="105"/>
      <c r="M349" s="106"/>
      <c r="N349" s="106"/>
      <c r="O349" s="106"/>
    </row>
    <row r="350" spans="1:15" ht="12.75">
      <c r="A350" s="81"/>
      <c r="B350" s="84"/>
      <c r="C350" s="105"/>
      <c r="D350" s="106"/>
      <c r="E350" s="105"/>
      <c r="F350" s="105"/>
      <c r="G350" s="105"/>
      <c r="H350" s="105"/>
      <c r="I350" s="105"/>
      <c r="J350" s="105"/>
      <c r="K350" s="105"/>
      <c r="L350" s="105"/>
      <c r="M350" s="106"/>
      <c r="N350" s="106"/>
      <c r="O350" s="106"/>
    </row>
    <row r="351" spans="1:15" ht="12.75">
      <c r="A351" s="81"/>
      <c r="B351" s="84"/>
      <c r="C351" s="105"/>
      <c r="D351" s="106"/>
      <c r="E351" s="105"/>
      <c r="F351" s="105"/>
      <c r="G351" s="105"/>
      <c r="H351" s="105"/>
      <c r="I351" s="105"/>
      <c r="J351" s="105"/>
      <c r="K351" s="105"/>
      <c r="L351" s="105"/>
      <c r="M351" s="106"/>
      <c r="N351" s="106"/>
      <c r="O351" s="106"/>
    </row>
    <row r="352" spans="1:15" ht="12.75">
      <c r="A352" s="81"/>
      <c r="B352" s="84"/>
      <c r="C352" s="105"/>
      <c r="D352" s="106"/>
      <c r="E352" s="105"/>
      <c r="F352" s="105"/>
      <c r="G352" s="105"/>
      <c r="H352" s="105"/>
      <c r="I352" s="105"/>
      <c r="J352" s="105"/>
      <c r="K352" s="105"/>
      <c r="L352" s="105"/>
      <c r="M352" s="106"/>
      <c r="N352" s="106"/>
      <c r="O352" s="106"/>
    </row>
    <row r="353" spans="1:15" ht="12.75">
      <c r="A353" s="81"/>
      <c r="B353" s="84"/>
      <c r="C353" s="105"/>
      <c r="D353" s="106"/>
      <c r="E353" s="105"/>
      <c r="F353" s="105"/>
      <c r="G353" s="105"/>
      <c r="H353" s="105"/>
      <c r="I353" s="105"/>
      <c r="J353" s="105"/>
      <c r="K353" s="105"/>
      <c r="L353" s="105"/>
      <c r="M353" s="106"/>
      <c r="N353" s="106"/>
      <c r="O353" s="106"/>
    </row>
    <row r="354" spans="1:15" ht="12.75">
      <c r="A354" s="81"/>
      <c r="B354" s="84"/>
      <c r="C354" s="105"/>
      <c r="D354" s="106"/>
      <c r="E354" s="105"/>
      <c r="F354" s="105"/>
      <c r="G354" s="105"/>
      <c r="H354" s="105"/>
      <c r="I354" s="105"/>
      <c r="J354" s="105"/>
      <c r="K354" s="105"/>
      <c r="L354" s="105"/>
      <c r="M354" s="106"/>
      <c r="N354" s="106"/>
      <c r="O354" s="106"/>
    </row>
    <row r="355" spans="1:15" ht="12.75">
      <c r="A355" s="81"/>
      <c r="B355" s="84"/>
      <c r="C355" s="105"/>
      <c r="D355" s="106"/>
      <c r="E355" s="105"/>
      <c r="F355" s="105"/>
      <c r="G355" s="105"/>
      <c r="H355" s="105"/>
      <c r="I355" s="105"/>
      <c r="J355" s="105"/>
      <c r="K355" s="105"/>
      <c r="L355" s="105"/>
      <c r="M355" s="106"/>
      <c r="N355" s="106"/>
      <c r="O355" s="106"/>
    </row>
    <row r="356" spans="1:15" ht="12.75">
      <c r="A356" s="81"/>
      <c r="B356" s="84"/>
      <c r="C356" s="105"/>
      <c r="D356" s="106"/>
      <c r="E356" s="105"/>
      <c r="F356" s="105"/>
      <c r="G356" s="105"/>
      <c r="H356" s="105"/>
      <c r="I356" s="105"/>
      <c r="J356" s="105"/>
      <c r="K356" s="105"/>
      <c r="L356" s="105"/>
      <c r="M356" s="106"/>
      <c r="N356" s="106"/>
      <c r="O356" s="106"/>
    </row>
    <row r="357" spans="1:15" ht="12.75">
      <c r="A357" s="81"/>
      <c r="B357" s="84"/>
      <c r="C357" s="105"/>
      <c r="D357" s="106"/>
      <c r="E357" s="105"/>
      <c r="F357" s="105"/>
      <c r="G357" s="105"/>
      <c r="H357" s="105"/>
      <c r="I357" s="105"/>
      <c r="J357" s="105"/>
      <c r="K357" s="105"/>
      <c r="L357" s="105"/>
      <c r="M357" s="106"/>
      <c r="N357" s="106"/>
      <c r="O357" s="106"/>
    </row>
    <row r="358" spans="1:15" ht="12.75">
      <c r="A358" s="81"/>
      <c r="B358" s="84"/>
      <c r="C358" s="105"/>
      <c r="D358" s="106"/>
      <c r="E358" s="105"/>
      <c r="F358" s="105"/>
      <c r="G358" s="105"/>
      <c r="H358" s="105"/>
      <c r="I358" s="105"/>
      <c r="J358" s="105"/>
      <c r="K358" s="105"/>
      <c r="L358" s="105"/>
      <c r="M358" s="106"/>
      <c r="N358" s="106"/>
      <c r="O358" s="106"/>
    </row>
    <row r="359" spans="1:15" ht="12.75">
      <c r="A359" s="81"/>
      <c r="B359" s="84"/>
      <c r="C359" s="105"/>
      <c r="D359" s="106"/>
      <c r="E359" s="105"/>
      <c r="F359" s="105"/>
      <c r="G359" s="105"/>
      <c r="H359" s="105"/>
      <c r="I359" s="105"/>
      <c r="J359" s="105"/>
      <c r="K359" s="105"/>
      <c r="L359" s="105"/>
      <c r="M359" s="106"/>
      <c r="N359" s="106"/>
      <c r="O359" s="106"/>
    </row>
    <row r="360" spans="1:15" ht="12.75">
      <c r="A360" s="81"/>
      <c r="B360" s="84"/>
      <c r="C360" s="105"/>
      <c r="D360" s="106"/>
      <c r="E360" s="105"/>
      <c r="F360" s="105"/>
      <c r="G360" s="105"/>
      <c r="H360" s="105"/>
      <c r="I360" s="105"/>
      <c r="J360" s="105"/>
      <c r="K360" s="105"/>
      <c r="L360" s="105"/>
      <c r="M360" s="106"/>
      <c r="N360" s="106"/>
      <c r="O360" s="106"/>
    </row>
    <row r="361" spans="1:15" ht="12.75">
      <c r="A361" s="81"/>
      <c r="B361" s="84"/>
      <c r="C361" s="105"/>
      <c r="D361" s="106"/>
      <c r="E361" s="105"/>
      <c r="F361" s="105"/>
      <c r="G361" s="105"/>
      <c r="H361" s="105"/>
      <c r="I361" s="105"/>
      <c r="J361" s="105"/>
      <c r="K361" s="105"/>
      <c r="L361" s="105"/>
      <c r="M361" s="106"/>
      <c r="N361" s="106"/>
      <c r="O361" s="106"/>
    </row>
    <row r="362" spans="1:15" ht="12.75">
      <c r="A362" s="81"/>
      <c r="B362" s="84"/>
      <c r="C362" s="105"/>
      <c r="D362" s="106"/>
      <c r="E362" s="105"/>
      <c r="F362" s="105"/>
      <c r="G362" s="105"/>
      <c r="H362" s="105"/>
      <c r="I362" s="105"/>
      <c r="J362" s="105"/>
      <c r="K362" s="105"/>
      <c r="L362" s="105"/>
      <c r="M362" s="106"/>
      <c r="N362" s="106"/>
      <c r="O362" s="106"/>
    </row>
    <row r="363" spans="1:15" ht="12.75" customHeight="1">
      <c r="A363" s="81"/>
      <c r="B363" s="84"/>
      <c r="C363" s="105"/>
      <c r="D363" s="106"/>
      <c r="E363" s="105"/>
      <c r="F363" s="105"/>
      <c r="G363" s="105"/>
      <c r="H363" s="105"/>
      <c r="I363" s="105"/>
      <c r="J363" s="105"/>
      <c r="K363" s="105"/>
      <c r="L363" s="105"/>
      <c r="M363" s="105"/>
      <c r="N363" s="106"/>
      <c r="O363" s="106"/>
    </row>
    <row r="364" spans="1:15" ht="12.75">
      <c r="A364" s="81"/>
      <c r="B364" s="84" t="s">
        <v>82</v>
      </c>
      <c r="C364" s="155"/>
      <c r="D364" s="155"/>
      <c r="E364" s="155"/>
      <c r="F364" s="105"/>
      <c r="G364" s="105"/>
      <c r="H364" s="105"/>
      <c r="I364" s="105"/>
      <c r="J364" s="105"/>
      <c r="K364" s="105"/>
      <c r="L364" s="105"/>
      <c r="M364" s="105"/>
      <c r="N364" s="106"/>
      <c r="O364" s="106"/>
    </row>
    <row r="365" spans="1:15" ht="12.75" customHeight="1">
      <c r="A365" s="81"/>
      <c r="B365" s="14" t="s">
        <v>156</v>
      </c>
      <c r="C365"/>
      <c r="D365"/>
      <c r="E365"/>
      <c r="F365" s="105"/>
      <c r="G365" s="105"/>
      <c r="H365" s="105"/>
      <c r="I365" s="105"/>
      <c r="J365" s="105"/>
      <c r="K365" s="105"/>
      <c r="L365" s="105"/>
      <c r="M365" s="105"/>
      <c r="N365" s="106"/>
      <c r="O365" s="106"/>
    </row>
    <row r="366" spans="1:15" ht="12.75" customHeight="1">
      <c r="A366" s="81"/>
      <c r="B366" s="204" t="s">
        <v>182</v>
      </c>
      <c r="C366" s="201" t="s">
        <v>183</v>
      </c>
      <c r="D366" s="201"/>
      <c r="E366" s="105"/>
      <c r="F366" s="105"/>
      <c r="G366" s="105"/>
      <c r="H366" s="105"/>
      <c r="I366" s="105"/>
      <c r="J366" s="105"/>
      <c r="K366" s="105"/>
      <c r="L366" s="105"/>
      <c r="M366" s="105"/>
      <c r="N366" s="106"/>
      <c r="O366" s="106"/>
    </row>
    <row r="367" spans="1:15" ht="12.75" customHeight="1">
      <c r="A367" s="127" t="s">
        <v>96</v>
      </c>
      <c r="B367" s="120" t="s">
        <v>97</v>
      </c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21"/>
      <c r="O367" s="121"/>
    </row>
    <row r="368" spans="1:15" ht="25.5">
      <c r="A368" s="113">
        <v>4</v>
      </c>
      <c r="B368" s="114" t="s">
        <v>36</v>
      </c>
      <c r="C368" s="132">
        <f>D368+E368+F368+H368+I368+J368+K368</f>
        <v>431393</v>
      </c>
      <c r="D368" s="132">
        <f aca="true" t="shared" si="11" ref="D368:I368">D369</f>
        <v>196000</v>
      </c>
      <c r="E368" s="132">
        <f t="shared" si="11"/>
        <v>190000</v>
      </c>
      <c r="F368" s="132">
        <f t="shared" si="11"/>
        <v>8883</v>
      </c>
      <c r="G368" s="132">
        <f t="shared" si="11"/>
        <v>0</v>
      </c>
      <c r="H368" s="132">
        <f t="shared" si="11"/>
        <v>28010</v>
      </c>
      <c r="I368" s="132">
        <f t="shared" si="11"/>
        <v>5000</v>
      </c>
      <c r="J368" s="132"/>
      <c r="K368" s="132">
        <f>K369</f>
        <v>3500</v>
      </c>
      <c r="L368" s="133"/>
      <c r="M368" s="133"/>
      <c r="N368" s="132">
        <f>C368</f>
        <v>431393</v>
      </c>
      <c r="O368" s="132">
        <f>N368</f>
        <v>431393</v>
      </c>
    </row>
    <row r="369" spans="1:15" ht="25.5" customHeight="1">
      <c r="A369" s="117">
        <v>42</v>
      </c>
      <c r="B369" s="118" t="s">
        <v>90</v>
      </c>
      <c r="C369" s="119">
        <f>D369+E369+F369+H369+I369+J369+K369</f>
        <v>431393</v>
      </c>
      <c r="D369" s="119">
        <f>D370+D377</f>
        <v>196000</v>
      </c>
      <c r="E369" s="119">
        <f>E370</f>
        <v>190000</v>
      </c>
      <c r="F369" s="119">
        <f>F370+F377</f>
        <v>8883</v>
      </c>
      <c r="G369" s="134">
        <f>G370+G377</f>
        <v>0</v>
      </c>
      <c r="H369" s="119">
        <f>H370+H377</f>
        <v>28010</v>
      </c>
      <c r="I369" s="119">
        <f>I370+I377</f>
        <v>5000</v>
      </c>
      <c r="J369" s="134"/>
      <c r="K369" s="119">
        <f>K370+K377</f>
        <v>3500</v>
      </c>
      <c r="L369" s="134"/>
      <c r="M369" s="134"/>
      <c r="N369" s="119">
        <f>C369</f>
        <v>431393</v>
      </c>
      <c r="O369" s="119">
        <f>N369</f>
        <v>431393</v>
      </c>
    </row>
    <row r="370" spans="1:15" ht="12.75">
      <c r="A370" s="137">
        <v>422</v>
      </c>
      <c r="B370" s="139" t="s">
        <v>35</v>
      </c>
      <c r="C370" s="138">
        <f>SUM(C371:C376)</f>
        <v>299893</v>
      </c>
      <c r="D370" s="138">
        <f>D371+D372+D374+D375+D376</f>
        <v>70000</v>
      </c>
      <c r="E370" s="138">
        <f>E371+E372+E374+E375+E376</f>
        <v>190000</v>
      </c>
      <c r="F370" s="138">
        <f>SUM(F371:F376)</f>
        <v>6883</v>
      </c>
      <c r="G370" s="138">
        <f>G371+G372+G375+G376</f>
        <v>0</v>
      </c>
      <c r="H370" s="138">
        <f>H371+H372+H375+H376</f>
        <v>28010</v>
      </c>
      <c r="I370" s="138">
        <f>I371+I372+I375+I376</f>
        <v>5000</v>
      </c>
      <c r="J370" s="138"/>
      <c r="K370" s="138">
        <f>SUM(K371:K376)</f>
        <v>0</v>
      </c>
      <c r="L370" s="138"/>
      <c r="M370" s="138"/>
      <c r="N370" s="116"/>
      <c r="O370" s="116"/>
    </row>
    <row r="371" spans="1:15" ht="12.75" customHeight="1">
      <c r="A371" s="96">
        <v>4221</v>
      </c>
      <c r="B371" s="97" t="s">
        <v>161</v>
      </c>
      <c r="C371" s="145">
        <f>D371+E371+F371+H371+I371+J371+K371</f>
        <v>111883</v>
      </c>
      <c r="D371" s="194">
        <v>50000</v>
      </c>
      <c r="E371" s="145">
        <v>50000</v>
      </c>
      <c r="F371" s="145">
        <v>6883</v>
      </c>
      <c r="G371" s="145"/>
      <c r="H371" s="145"/>
      <c r="I371" s="145">
        <v>5000</v>
      </c>
      <c r="J371" s="145"/>
      <c r="K371" s="199"/>
      <c r="L371" s="145"/>
      <c r="M371" s="145"/>
      <c r="N371" s="143"/>
      <c r="O371" s="143"/>
    </row>
    <row r="372" spans="1:15" ht="12.75">
      <c r="A372" s="96">
        <v>4222</v>
      </c>
      <c r="B372" s="97" t="s">
        <v>94</v>
      </c>
      <c r="C372" s="145">
        <f>D372+E372+F372+H372+I372+J372+K372</f>
        <v>0</v>
      </c>
      <c r="D372" s="145"/>
      <c r="E372" s="145"/>
      <c r="F372" s="145"/>
      <c r="G372" s="145"/>
      <c r="H372" s="145"/>
      <c r="I372" s="145"/>
      <c r="J372" s="145"/>
      <c r="K372" s="199"/>
      <c r="L372" s="145"/>
      <c r="M372" s="145"/>
      <c r="N372" s="143"/>
      <c r="O372" s="143"/>
    </row>
    <row r="373" spans="1:15" ht="12.75">
      <c r="A373" s="96">
        <v>4223</v>
      </c>
      <c r="B373" s="97" t="s">
        <v>184</v>
      </c>
      <c r="C373" s="145"/>
      <c r="D373" s="145"/>
      <c r="E373" s="145"/>
      <c r="F373" s="145"/>
      <c r="G373" s="145"/>
      <c r="H373" s="145"/>
      <c r="I373" s="145"/>
      <c r="J373" s="145"/>
      <c r="K373" s="199"/>
      <c r="L373" s="145"/>
      <c r="M373" s="145"/>
      <c r="N373" s="143"/>
      <c r="O373" s="143"/>
    </row>
    <row r="374" spans="1:15" ht="12.75">
      <c r="A374" s="96">
        <v>4225</v>
      </c>
      <c r="B374" s="97" t="s">
        <v>138</v>
      </c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3"/>
      <c r="O374" s="143"/>
    </row>
    <row r="375" spans="1:15" ht="12.75" customHeight="1">
      <c r="A375" s="96">
        <v>4226</v>
      </c>
      <c r="B375" s="97" t="s">
        <v>95</v>
      </c>
      <c r="C375" s="145">
        <f>D375+E375+F375+H375+I375+J375+K375</f>
        <v>10000</v>
      </c>
      <c r="D375" s="145">
        <v>10000</v>
      </c>
      <c r="E375" s="145"/>
      <c r="F375" s="145"/>
      <c r="G375" s="145"/>
      <c r="H375" s="145"/>
      <c r="I375" s="145"/>
      <c r="J375" s="145"/>
      <c r="K375" s="199"/>
      <c r="L375" s="145"/>
      <c r="M375" s="145"/>
      <c r="N375" s="143"/>
      <c r="O375" s="143"/>
    </row>
    <row r="376" spans="1:15" ht="12.75">
      <c r="A376" s="96">
        <v>4227</v>
      </c>
      <c r="B376" s="97" t="s">
        <v>91</v>
      </c>
      <c r="C376" s="145">
        <f>D376+E376+F376+H376+I376+J376+K376</f>
        <v>178010</v>
      </c>
      <c r="D376" s="145">
        <v>10000</v>
      </c>
      <c r="E376" s="145">
        <v>140000</v>
      </c>
      <c r="F376" s="145"/>
      <c r="G376" s="145"/>
      <c r="H376" s="145">
        <v>28010</v>
      </c>
      <c r="I376" s="145"/>
      <c r="J376" s="145"/>
      <c r="K376" s="145"/>
      <c r="L376" s="145"/>
      <c r="M376" s="145"/>
      <c r="N376" s="143"/>
      <c r="O376" s="143"/>
    </row>
    <row r="377" spans="1:15" ht="25.5" customHeight="1">
      <c r="A377" s="137">
        <v>424</v>
      </c>
      <c r="B377" s="98" t="s">
        <v>37</v>
      </c>
      <c r="C377" s="138">
        <f>C378+C379</f>
        <v>131500</v>
      </c>
      <c r="D377" s="138">
        <f>D378+D379</f>
        <v>126000</v>
      </c>
      <c r="E377" s="138"/>
      <c r="F377" s="138">
        <f>F378</f>
        <v>2000</v>
      </c>
      <c r="G377" s="138">
        <f>G378</f>
        <v>0</v>
      </c>
      <c r="H377" s="138">
        <f>H378</f>
        <v>0</v>
      </c>
      <c r="I377" s="138">
        <f>I378</f>
        <v>0</v>
      </c>
      <c r="J377" s="138"/>
      <c r="K377" s="138">
        <f>K378</f>
        <v>3500</v>
      </c>
      <c r="L377" s="138"/>
      <c r="M377" s="138"/>
      <c r="N377" s="116"/>
      <c r="O377" s="116"/>
    </row>
    <row r="378" spans="1:15" ht="12.75" customHeight="1">
      <c r="A378" s="96">
        <v>4241</v>
      </c>
      <c r="B378" s="97" t="s">
        <v>61</v>
      </c>
      <c r="C378" s="100">
        <f>D378+E378+F378+H378+I378+K378</f>
        <v>11500</v>
      </c>
      <c r="D378" s="100">
        <v>6000</v>
      </c>
      <c r="E378" s="100"/>
      <c r="F378" s="100">
        <v>2000</v>
      </c>
      <c r="G378" s="100"/>
      <c r="H378" s="100">
        <v>0</v>
      </c>
      <c r="I378" s="100"/>
      <c r="J378" s="100"/>
      <c r="K378" s="100">
        <v>3500</v>
      </c>
      <c r="L378" s="100"/>
      <c r="M378" s="100"/>
      <c r="N378" s="99"/>
      <c r="O378" s="99"/>
    </row>
    <row r="379" spans="1:15" ht="12.75" customHeight="1">
      <c r="A379" s="96">
        <v>4241</v>
      </c>
      <c r="B379" s="97" t="s">
        <v>189</v>
      </c>
      <c r="C379" s="100">
        <v>120000</v>
      </c>
      <c r="D379" s="100">
        <v>120000</v>
      </c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</row>
    <row r="380" spans="1:15" ht="12.75" customHeight="1">
      <c r="A380" s="96"/>
      <c r="B380" s="97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</row>
    <row r="381" spans="1:15" ht="12.75" customHeight="1">
      <c r="A381" s="81"/>
      <c r="B381" s="1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1:15" ht="12.75" customHeight="1">
      <c r="A382" s="81"/>
      <c r="B382" s="1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1:15" ht="25.5" customHeight="1">
      <c r="A383" s="81"/>
      <c r="B383" s="14" t="s">
        <v>98</v>
      </c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1:15" ht="12.75">
      <c r="A384" s="127" t="s">
        <v>101</v>
      </c>
      <c r="B384" s="120" t="s">
        <v>102</v>
      </c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21"/>
      <c r="O384" s="121"/>
    </row>
    <row r="385" spans="1:15" ht="25.5" customHeight="1">
      <c r="A385" s="152">
        <v>45</v>
      </c>
      <c r="B385" s="153" t="s">
        <v>67</v>
      </c>
      <c r="C385" s="160">
        <f>E385</f>
        <v>20000</v>
      </c>
      <c r="D385" s="154"/>
      <c r="E385" s="160">
        <f>E386</f>
        <v>20000</v>
      </c>
      <c r="F385" s="154"/>
      <c r="G385" s="154"/>
      <c r="H385" s="154"/>
      <c r="I385" s="154"/>
      <c r="J385" s="154"/>
      <c r="K385" s="154"/>
      <c r="L385" s="154"/>
      <c r="M385" s="154"/>
      <c r="N385" s="160">
        <f>C385</f>
        <v>20000</v>
      </c>
      <c r="O385" s="160">
        <f>N385</f>
        <v>20000</v>
      </c>
    </row>
    <row r="386" spans="1:15" ht="12.75">
      <c r="A386" s="137">
        <v>451</v>
      </c>
      <c r="B386" s="139" t="s">
        <v>68</v>
      </c>
      <c r="C386" s="138">
        <f>E386</f>
        <v>20000</v>
      </c>
      <c r="D386" s="138"/>
      <c r="E386" s="138">
        <f>E387</f>
        <v>20000</v>
      </c>
      <c r="F386" s="138"/>
      <c r="G386" s="138"/>
      <c r="H386" s="138"/>
      <c r="I386" s="138"/>
      <c r="J386" s="138"/>
      <c r="K386" s="138"/>
      <c r="L386" s="138"/>
      <c r="M386" s="138"/>
      <c r="N386" s="116"/>
      <c r="O386" s="116"/>
    </row>
    <row r="387" spans="1:15" ht="12.75" customHeight="1">
      <c r="A387" s="96">
        <v>4511</v>
      </c>
      <c r="B387" s="136" t="s">
        <v>68</v>
      </c>
      <c r="C387" s="100">
        <f>E387</f>
        <v>20000</v>
      </c>
      <c r="D387" s="100"/>
      <c r="E387" s="100">
        <v>20000</v>
      </c>
      <c r="F387" s="100"/>
      <c r="G387" s="100"/>
      <c r="H387" s="100"/>
      <c r="I387" s="100"/>
      <c r="J387" s="100"/>
      <c r="K387" s="100"/>
      <c r="L387" s="100"/>
      <c r="M387" s="100"/>
      <c r="N387" s="99"/>
      <c r="O387" s="99"/>
    </row>
    <row r="388" spans="1:15" ht="12.75">
      <c r="A388" s="137">
        <v>452</v>
      </c>
      <c r="B388" s="98" t="s">
        <v>69</v>
      </c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</row>
    <row r="389" spans="1:15" ht="12.75" customHeight="1">
      <c r="A389" s="96">
        <v>4521</v>
      </c>
      <c r="B389" s="97" t="s">
        <v>69</v>
      </c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</row>
    <row r="390" spans="1:15" ht="12.75">
      <c r="A390" s="81"/>
      <c r="B390" s="1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6"/>
      <c r="O390" s="106"/>
    </row>
    <row r="391" spans="1:15" ht="12.75" customHeight="1">
      <c r="A391" s="81"/>
      <c r="B391" s="1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6"/>
      <c r="O391" s="106"/>
    </row>
    <row r="392" spans="1:16" ht="12.75" customHeight="1">
      <c r="A392" s="81"/>
      <c r="B392" s="238" t="s">
        <v>99</v>
      </c>
      <c r="C392" s="238"/>
      <c r="D392" s="238"/>
      <c r="E392" s="238"/>
      <c r="F392" s="238"/>
      <c r="G392" s="238"/>
      <c r="H392" s="238"/>
      <c r="I392" s="238"/>
      <c r="J392" s="238"/>
      <c r="K392" s="238"/>
      <c r="L392" s="238"/>
      <c r="M392" s="238"/>
      <c r="N392" s="238"/>
      <c r="O392" s="238"/>
      <c r="P392"/>
    </row>
    <row r="393" spans="1:19" ht="25.5" customHeight="1">
      <c r="A393" s="81"/>
      <c r="B393" s="244" t="s">
        <v>131</v>
      </c>
      <c r="C393" s="245"/>
      <c r="D393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S393" s="10" t="s">
        <v>157</v>
      </c>
    </row>
    <row r="394" spans="1:15" ht="25.5">
      <c r="A394" s="127" t="s">
        <v>132</v>
      </c>
      <c r="B394" s="120" t="s">
        <v>133</v>
      </c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21"/>
      <c r="O394" s="121"/>
    </row>
    <row r="395" spans="1:15" ht="12.75" customHeight="1">
      <c r="A395" s="152">
        <v>32</v>
      </c>
      <c r="B395" s="153" t="s">
        <v>28</v>
      </c>
      <c r="C395" s="160">
        <f>E395</f>
        <v>490000</v>
      </c>
      <c r="D395" s="160"/>
      <c r="E395" s="160">
        <f>E396</f>
        <v>490000</v>
      </c>
      <c r="F395" s="154"/>
      <c r="G395" s="154"/>
      <c r="H395" s="154"/>
      <c r="I395" s="154"/>
      <c r="J395" s="154"/>
      <c r="K395" s="154"/>
      <c r="L395" s="154"/>
      <c r="M395" s="154"/>
      <c r="N395" s="160">
        <f>C395</f>
        <v>490000</v>
      </c>
      <c r="O395" s="160">
        <f>N395</f>
        <v>490000</v>
      </c>
    </row>
    <row r="396" spans="1:15" ht="12.75">
      <c r="A396" s="137">
        <v>323</v>
      </c>
      <c r="B396" s="139" t="s">
        <v>31</v>
      </c>
      <c r="C396" s="138">
        <f>E396</f>
        <v>490000</v>
      </c>
      <c r="D396" s="138"/>
      <c r="E396" s="138">
        <f>E397</f>
        <v>490000</v>
      </c>
      <c r="F396" s="138"/>
      <c r="G396" s="138"/>
      <c r="H396" s="138"/>
      <c r="I396" s="138"/>
      <c r="J396" s="138"/>
      <c r="K396" s="138"/>
      <c r="L396" s="138"/>
      <c r="M396" s="138"/>
      <c r="N396" s="116"/>
      <c r="O396" s="116"/>
    </row>
    <row r="397" spans="1:15" ht="15" customHeight="1">
      <c r="A397" s="96">
        <v>3232</v>
      </c>
      <c r="B397" s="136" t="s">
        <v>100</v>
      </c>
      <c r="C397" s="100">
        <f>E397</f>
        <v>490000</v>
      </c>
      <c r="D397" s="100"/>
      <c r="E397" s="100">
        <v>490000</v>
      </c>
      <c r="F397" s="100"/>
      <c r="G397" s="100"/>
      <c r="H397" s="100"/>
      <c r="I397" s="100"/>
      <c r="J397" s="100"/>
      <c r="K397" s="100"/>
      <c r="L397" s="100"/>
      <c r="M397" s="100"/>
      <c r="N397" s="99"/>
      <c r="O397" s="99"/>
    </row>
    <row r="398" spans="1:15" ht="12.75">
      <c r="A398" s="96"/>
      <c r="B398" s="97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</row>
    <row r="399" spans="1:15" ht="12.75" customHeight="1">
      <c r="A399" s="81"/>
      <c r="B399" s="1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6"/>
      <c r="O399" s="106"/>
    </row>
    <row r="400" spans="1:15" ht="12.75">
      <c r="A400" s="81"/>
      <c r="B400" s="1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6"/>
      <c r="O400" s="106"/>
    </row>
    <row r="401" spans="1:15" ht="12.75" customHeight="1">
      <c r="A401" s="124"/>
      <c r="B401" s="129" t="s">
        <v>62</v>
      </c>
      <c r="C401" s="135">
        <f>D401+E401+F401+H401+I401+J401+K401</f>
        <v>14778561.2</v>
      </c>
      <c r="D401" s="125">
        <f>D183+D368+D275+D345+D321</f>
        <v>11200863</v>
      </c>
      <c r="E401" s="125">
        <f>E183+E368+E395+E296+E244+E206+E385+E345+E333+E216+E307+E321</f>
        <v>2231543.2</v>
      </c>
      <c r="F401" s="125">
        <f>F183+F368+F275</f>
        <v>25000</v>
      </c>
      <c r="G401" s="125">
        <f>G183+G368+G275</f>
        <v>0</v>
      </c>
      <c r="H401" s="125">
        <f>H183+H206+H244+H275+H368</f>
        <v>812935</v>
      </c>
      <c r="I401" s="125">
        <f>I183+I368+I206+I275+I244+I321</f>
        <v>441220</v>
      </c>
      <c r="J401" s="125">
        <f>J183+J368+J206+J32+J244</f>
        <v>5000</v>
      </c>
      <c r="K401" s="125">
        <f>K183+K368</f>
        <v>62000</v>
      </c>
      <c r="L401" s="125">
        <f>L183+L368</f>
        <v>0</v>
      </c>
      <c r="M401" s="125">
        <f>M183+M368</f>
        <v>0</v>
      </c>
      <c r="N401" s="125">
        <f>N183+N206+N216+N244+N275+N296+N307+N321+N333+N345+N368+N385+N395</f>
        <v>14778561.2</v>
      </c>
      <c r="O401" s="125">
        <f>N401</f>
        <v>14778561.2</v>
      </c>
    </row>
    <row r="402" spans="1:15" ht="12.75">
      <c r="A402" s="81"/>
      <c r="B402" s="1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6"/>
      <c r="O402" s="106"/>
    </row>
    <row r="403" spans="1:15" ht="12.75" customHeight="1">
      <c r="A403" s="81"/>
      <c r="B403" s="246"/>
      <c r="C403" s="246"/>
      <c r="D403" s="246"/>
      <c r="E403" s="246"/>
      <c r="F403" s="246"/>
      <c r="G403" s="246"/>
      <c r="H403" s="246"/>
      <c r="I403" s="246"/>
      <c r="J403" s="246"/>
      <c r="K403" s="246"/>
      <c r="L403" s="246"/>
      <c r="M403" s="246"/>
      <c r="N403" s="246"/>
      <c r="O403" s="246"/>
    </row>
    <row r="404" spans="1:15" ht="12.75" customHeight="1">
      <c r="A404" s="81"/>
      <c r="B404" s="1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"/>
      <c r="O404" s="10"/>
    </row>
    <row r="405" spans="1:15" ht="12.75">
      <c r="A405" s="81"/>
      <c r="B405" s="14" t="s">
        <v>206</v>
      </c>
      <c r="C405" s="105"/>
      <c r="D405" s="105"/>
      <c r="E405" s="105"/>
      <c r="F405" s="105"/>
      <c r="G405" s="105"/>
      <c r="H405" s="105"/>
      <c r="I405" s="105"/>
      <c r="J405" s="105"/>
      <c r="K405" s="240" t="s">
        <v>201</v>
      </c>
      <c r="L405" s="241"/>
      <c r="M405" s="241"/>
      <c r="N405" s="10"/>
      <c r="O405" s="10"/>
    </row>
    <row r="406" spans="1:15" ht="12.75">
      <c r="A406" s="81"/>
      <c r="B406" s="14"/>
      <c r="C406" s="105"/>
      <c r="D406" s="105"/>
      <c r="E406" s="105"/>
      <c r="F406" s="105"/>
      <c r="G406" s="105"/>
      <c r="H406" s="105"/>
      <c r="I406" s="105"/>
      <c r="J406" s="105"/>
      <c r="K406" s="242" t="s">
        <v>202</v>
      </c>
      <c r="L406" s="243"/>
      <c r="M406" s="243"/>
      <c r="N406" s="10"/>
      <c r="O406" s="10"/>
    </row>
    <row r="407" spans="1:15" ht="12.75" customHeight="1">
      <c r="A407" s="81"/>
      <c r="B407" s="1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"/>
      <c r="O407" s="10"/>
    </row>
    <row r="408" spans="1:15" ht="12.75">
      <c r="A408" s="82"/>
      <c r="B408" s="95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2.75" customHeight="1">
      <c r="A409" s="92"/>
      <c r="B409" s="11"/>
      <c r="C409"/>
      <c r="D409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ht="12.75">
      <c r="A410" s="82"/>
      <c r="B410" s="84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</row>
    <row r="411" spans="1:15" ht="12.75" customHeight="1">
      <c r="A411" s="82"/>
      <c r="B411" s="84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</row>
    <row r="412" spans="1:15" ht="12.75">
      <c r="A412" s="81"/>
      <c r="B412" s="14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</row>
    <row r="413" spans="1:15" ht="12.75" customHeight="1">
      <c r="A413" s="81"/>
      <c r="B413" s="1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6"/>
      <c r="O413" s="106"/>
    </row>
    <row r="414" spans="1:15" ht="12.75">
      <c r="A414" s="81"/>
      <c r="B414" s="14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</row>
    <row r="415" spans="1:15" ht="12.75" customHeight="1">
      <c r="A415" s="81"/>
      <c r="B415" s="1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6"/>
      <c r="O415" s="106"/>
    </row>
    <row r="416" spans="1:15" ht="12.75" customHeight="1">
      <c r="A416" s="81"/>
      <c r="B416" s="14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</row>
    <row r="417" spans="1:15" ht="12.75" customHeight="1">
      <c r="A417" s="81"/>
      <c r="B417" s="1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6"/>
      <c r="O417" s="106"/>
    </row>
    <row r="418" spans="1:15" ht="12.75">
      <c r="A418" s="81"/>
      <c r="B418" s="1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6"/>
      <c r="O418" s="106"/>
    </row>
    <row r="419" spans="1:15" ht="12.75" customHeight="1">
      <c r="A419" s="82"/>
      <c r="B419" s="84"/>
      <c r="C419" s="106"/>
      <c r="D419" s="106"/>
      <c r="E419" s="105"/>
      <c r="F419" s="105"/>
      <c r="G419" s="105"/>
      <c r="H419" s="105"/>
      <c r="I419" s="105"/>
      <c r="J419" s="105"/>
      <c r="K419" s="105"/>
      <c r="L419" s="105"/>
      <c r="M419" s="105"/>
      <c r="N419" s="106"/>
      <c r="O419" s="106"/>
    </row>
    <row r="420" spans="1:15" ht="12.75">
      <c r="A420" s="81"/>
      <c r="B420" s="1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6"/>
      <c r="O420" s="106"/>
    </row>
    <row r="421" spans="1:15" ht="12.75" customHeight="1">
      <c r="A421" s="81"/>
      <c r="B421" s="1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6"/>
      <c r="O421" s="106"/>
    </row>
    <row r="422" spans="1:15" ht="12.75">
      <c r="A422" s="238"/>
      <c r="B422" s="238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</row>
    <row r="423" spans="1:16" ht="12.75" customHeight="1">
      <c r="A423" s="81"/>
      <c r="B423" s="1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6"/>
      <c r="O423" s="106"/>
      <c r="P423" s="11"/>
    </row>
    <row r="424" spans="1:15" s="11" customFormat="1" ht="12.75" customHeight="1">
      <c r="A424" s="81"/>
      <c r="B424" s="1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6"/>
      <c r="O424" s="106"/>
    </row>
    <row r="425" spans="1:15" s="11" customFormat="1" ht="12.75" customHeight="1">
      <c r="A425" s="81"/>
      <c r="B425" s="1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6"/>
      <c r="O425" s="106"/>
    </row>
    <row r="426" spans="1:16" s="11" customFormat="1" ht="12.75">
      <c r="A426" s="81"/>
      <c r="B426" s="1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6"/>
      <c r="O426" s="106"/>
      <c r="P426" s="10"/>
    </row>
    <row r="427" spans="1:15" ht="12.75" customHeight="1">
      <c r="A427" s="82"/>
      <c r="B427" s="95"/>
      <c r="C427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ht="12.75">
      <c r="A428" s="92"/>
      <c r="B428" s="11"/>
      <c r="C428"/>
      <c r="D428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ht="12.75" customHeight="1">
      <c r="A429" s="82"/>
      <c r="B429" s="84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</row>
    <row r="430" spans="1:16" ht="12.75">
      <c r="A430" s="82"/>
      <c r="B430" s="84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1"/>
    </row>
    <row r="431" spans="1:15" s="11" customFormat="1" ht="12.75" customHeight="1">
      <c r="A431" s="81"/>
      <c r="B431" s="14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</row>
    <row r="432" spans="1:15" s="11" customFormat="1" ht="12.75">
      <c r="A432" s="81"/>
      <c r="B432" s="1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6"/>
      <c r="O432" s="106"/>
    </row>
    <row r="433" spans="1:16" s="11" customFormat="1" ht="12.75" customHeight="1">
      <c r="A433" s="81"/>
      <c r="B433" s="14"/>
      <c r="C433" s="105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"/>
    </row>
    <row r="434" spans="1:15" ht="12.75">
      <c r="A434" s="81"/>
      <c r="B434" s="1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6"/>
      <c r="O434" s="106"/>
    </row>
    <row r="435" spans="1:15" ht="12.75" customHeight="1">
      <c r="A435" s="81"/>
      <c r="B435" s="14"/>
      <c r="C435" s="105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</row>
    <row r="436" spans="1:16" ht="12.75">
      <c r="A436" s="81"/>
      <c r="B436" s="1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6"/>
      <c r="O436" s="106"/>
      <c r="P436" s="11"/>
    </row>
    <row r="437" spans="1:16" s="11" customFormat="1" ht="12.75" customHeight="1">
      <c r="A437" s="81"/>
      <c r="B437" s="1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6"/>
      <c r="O437" s="106"/>
      <c r="P437" s="10"/>
    </row>
    <row r="438" spans="1:15" ht="12.75">
      <c r="A438" s="81"/>
      <c r="B438" s="14"/>
      <c r="C438" s="105"/>
      <c r="D438" s="106"/>
      <c r="E438" s="105"/>
      <c r="F438" s="105"/>
      <c r="G438" s="105"/>
      <c r="H438" s="105"/>
      <c r="I438" s="105"/>
      <c r="J438" s="105"/>
      <c r="K438" s="105"/>
      <c r="L438" s="105"/>
      <c r="M438" s="105"/>
      <c r="N438" s="106"/>
      <c r="O438" s="106"/>
    </row>
    <row r="439" spans="1:15" ht="12.75" customHeight="1">
      <c r="A439" s="81"/>
      <c r="B439" s="14"/>
      <c r="C439" s="105"/>
      <c r="D439" s="106"/>
      <c r="E439" s="105"/>
      <c r="F439" s="105"/>
      <c r="G439" s="105"/>
      <c r="H439" s="105"/>
      <c r="I439" s="105"/>
      <c r="J439" s="105"/>
      <c r="K439" s="105"/>
      <c r="L439" s="105"/>
      <c r="M439" s="105"/>
      <c r="N439" s="106"/>
      <c r="O439" s="106"/>
    </row>
    <row r="440" spans="1:15" ht="12.75">
      <c r="A440" s="81"/>
      <c r="B440" s="1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6"/>
      <c r="O440" s="106"/>
    </row>
    <row r="441" spans="1:16" ht="12.75" customHeight="1">
      <c r="A441" s="81"/>
      <c r="B441" s="1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6"/>
      <c r="O441" s="106"/>
      <c r="P441" s="11"/>
    </row>
    <row r="442" spans="1:16" s="11" customFormat="1" ht="12.75">
      <c r="A442" s="81"/>
      <c r="B442" s="1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6"/>
      <c r="O442" s="106"/>
      <c r="P442" s="10"/>
    </row>
    <row r="443" spans="1:15" ht="12.75" customHeight="1">
      <c r="A443" s="81"/>
      <c r="B443" s="1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6"/>
      <c r="O443" s="106"/>
    </row>
    <row r="444" spans="1:16" ht="12.75">
      <c r="A444" s="238"/>
      <c r="B444" s="238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1"/>
    </row>
    <row r="445" spans="1:15" s="11" customFormat="1" ht="12.75" customHeight="1">
      <c r="A445" s="81"/>
      <c r="B445" s="1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6"/>
      <c r="O445" s="106"/>
    </row>
    <row r="446" spans="1:15" s="11" customFormat="1" ht="12.75">
      <c r="A446" s="82"/>
      <c r="B446" s="84"/>
      <c r="C446" s="146"/>
      <c r="D446" s="146"/>
      <c r="E446" s="106"/>
      <c r="F446" s="146"/>
      <c r="G446" s="146"/>
      <c r="H446" s="146"/>
      <c r="I446" s="146"/>
      <c r="J446" s="146"/>
      <c r="K446" s="106"/>
      <c r="L446" s="147"/>
      <c r="M446" s="147"/>
      <c r="N446" s="106"/>
      <c r="O446" s="106"/>
    </row>
    <row r="447" spans="1:16" s="11" customFormat="1" ht="12.75" customHeight="1">
      <c r="A447" s="92"/>
      <c r="B447" s="84"/>
      <c r="P447" s="10"/>
    </row>
    <row r="448" spans="1:15" ht="12.75">
      <c r="A448" s="82"/>
      <c r="B448" s="84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ht="12.75" customHeight="1">
      <c r="A449" s="82"/>
      <c r="B449" s="84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6" ht="12.75">
      <c r="A450" s="81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1"/>
    </row>
    <row r="451" spans="1:16" s="11" customFormat="1" ht="12.75" customHeight="1">
      <c r="A451" s="81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1:15" ht="12.75">
      <c r="A452" s="81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2.75" customHeight="1">
      <c r="A453" s="82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2.75">
      <c r="A454" s="92"/>
      <c r="B454" s="84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6" ht="12.75" customHeight="1">
      <c r="A455" s="82"/>
      <c r="B455" s="84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</row>
    <row r="456" spans="1:16" s="11" customFormat="1" ht="12.75">
      <c r="A456" s="82"/>
      <c r="B456" s="84"/>
      <c r="P456" s="10"/>
    </row>
    <row r="457" spans="1:15" ht="12.75" customHeight="1">
      <c r="A457" s="81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6" ht="12.75">
      <c r="A458" s="81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1"/>
    </row>
    <row r="459" spans="1:15" s="11" customFormat="1" ht="12.75" customHeight="1">
      <c r="A459" s="81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2" s="11" customFormat="1" ht="12.75">
      <c r="A460" s="82"/>
      <c r="B460" s="84"/>
    </row>
    <row r="461" spans="1:16" s="11" customFormat="1" ht="12.75" customHeight="1">
      <c r="A461" s="81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1:15" ht="12.75">
      <c r="A462" s="81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2.75" customHeight="1">
      <c r="A463" s="81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6" ht="12.75">
      <c r="A464" s="81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1"/>
    </row>
    <row r="465" spans="1:16" s="11" customFormat="1" ht="12.75" customHeight="1">
      <c r="A465" s="82"/>
      <c r="B465" s="84"/>
      <c r="P465" s="10"/>
    </row>
    <row r="466" spans="1:15" ht="12.75">
      <c r="A466" s="81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2.75" customHeight="1">
      <c r="A467" s="82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2.75">
      <c r="A468" s="92"/>
      <c r="B468" s="84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6" ht="12.75" customHeight="1">
      <c r="A469" s="82"/>
      <c r="B469" s="84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</row>
    <row r="470" spans="1:16" s="11" customFormat="1" ht="12.75">
      <c r="A470" s="82"/>
      <c r="B470" s="84"/>
      <c r="P470" s="10"/>
    </row>
    <row r="471" spans="1:15" ht="12.75" customHeight="1">
      <c r="A471" s="81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6" ht="12.75">
      <c r="A472" s="81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1"/>
    </row>
    <row r="473" spans="1:15" s="11" customFormat="1" ht="12.75" customHeight="1">
      <c r="A473" s="81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2" s="11" customFormat="1" ht="12.75">
      <c r="A474" s="82"/>
      <c r="B474" s="84"/>
    </row>
    <row r="475" spans="1:16" s="11" customFormat="1" ht="12.75" customHeight="1">
      <c r="A475" s="81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1:15" ht="12.75">
      <c r="A476" s="81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ht="12.75" customHeight="1">
      <c r="A477" s="81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6" ht="12.75">
      <c r="A478" s="81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1"/>
    </row>
    <row r="479" spans="1:16" s="11" customFormat="1" ht="12.75" customHeight="1">
      <c r="A479" s="82"/>
      <c r="B479" s="84"/>
      <c r="P479" s="10"/>
    </row>
    <row r="480" spans="1:15" ht="12.75">
      <c r="A480" s="81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2.75" customHeight="1">
      <c r="A481" s="82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12.75">
      <c r="A482" s="92"/>
      <c r="B482" s="84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6" ht="12.75" customHeight="1">
      <c r="A483" s="82"/>
      <c r="B483" s="84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</row>
    <row r="484" spans="1:16" s="11" customFormat="1" ht="12.75">
      <c r="A484" s="82"/>
      <c r="B484" s="84"/>
      <c r="P484" s="10"/>
    </row>
    <row r="485" spans="1:16" ht="12.75" customHeight="1">
      <c r="A485" s="81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1"/>
    </row>
    <row r="486" spans="1:15" s="11" customFormat="1" ht="12.75">
      <c r="A486" s="81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6" s="11" customFormat="1" ht="12.75" customHeight="1">
      <c r="A487" s="81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1:15" ht="12.75">
      <c r="A488" s="82"/>
      <c r="B488" s="84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ht="12.75" customHeight="1">
      <c r="A489" s="81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6" ht="12.75">
      <c r="A490" s="81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1"/>
    </row>
    <row r="491" spans="1:15" s="11" customFormat="1" ht="12.75" customHeight="1">
      <c r="A491" s="81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s="11" customFormat="1" ht="12.75">
      <c r="A492" s="81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6" s="11" customFormat="1" ht="12.75" customHeight="1">
      <c r="A493" s="82"/>
      <c r="B493" s="84"/>
      <c r="P493" s="10"/>
    </row>
    <row r="494" spans="1:15" ht="12.75">
      <c r="A494" s="81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ht="12.75" customHeight="1">
      <c r="A495" s="82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6" ht="12.75">
      <c r="A496" s="92"/>
      <c r="B496" s="84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</row>
    <row r="497" spans="1:16" s="11" customFormat="1" ht="12.75" customHeight="1">
      <c r="A497" s="82"/>
      <c r="B497" s="84"/>
      <c r="P497" s="10"/>
    </row>
    <row r="498" spans="1:15" ht="12.75">
      <c r="A498" s="82"/>
      <c r="B498" s="84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ht="12.75" customHeight="1">
      <c r="A499" s="81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2.75">
      <c r="A500" s="81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6" ht="12.75" customHeight="1">
      <c r="A501" s="81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1"/>
    </row>
    <row r="502" spans="1:16" s="11" customFormat="1" ht="12.75">
      <c r="A502" s="82"/>
      <c r="B502" s="84"/>
      <c r="P502" s="10"/>
    </row>
    <row r="503" spans="1:16" ht="12.75" customHeight="1">
      <c r="A503" s="81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1"/>
    </row>
    <row r="504" spans="1:16" s="11" customFormat="1" ht="12.75">
      <c r="A504" s="81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1:16" ht="12.75" customHeight="1">
      <c r="A505" s="81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1"/>
    </row>
    <row r="506" spans="1:15" s="11" customFormat="1" ht="12.75">
      <c r="A506" s="81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6" s="11" customFormat="1" ht="12.75" customHeight="1">
      <c r="A507" s="82"/>
      <c r="B507" s="84"/>
      <c r="P507" s="10"/>
    </row>
    <row r="508" spans="1:15" ht="12.75" customHeight="1">
      <c r="A508" s="81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2.75" customHeight="1">
      <c r="A509" s="82"/>
      <c r="B509" s="84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6" ht="12.75">
      <c r="A510" s="82"/>
      <c r="B510" s="84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</row>
    <row r="511" spans="1:15" s="11" customFormat="1" ht="12.75" customHeight="1">
      <c r="A511" s="81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s="11" customFormat="1" ht="12.75">
      <c r="A512" s="81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6" s="11" customFormat="1" ht="12.75" customHeight="1">
      <c r="A513" s="82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1:15" ht="12.75">
      <c r="A514" s="92"/>
      <c r="B514" s="84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ht="12.75" customHeight="1">
      <c r="A515" s="82"/>
      <c r="B515" s="84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6" ht="12.75">
      <c r="A516" s="82"/>
      <c r="B516" s="84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</row>
    <row r="517" spans="1:16" s="11" customFormat="1" ht="12.75" customHeight="1">
      <c r="A517" s="81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1:15" ht="12.75">
      <c r="A518" s="81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2.75" customHeight="1">
      <c r="A519" s="81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2.75">
      <c r="A520" s="82"/>
      <c r="B520" s="84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6" ht="12.75" customHeight="1">
      <c r="A521" s="81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1"/>
    </row>
    <row r="522" spans="1:16" s="11" customFormat="1" ht="12.75">
      <c r="A522" s="81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1:16" ht="12.75" customHeight="1">
      <c r="A523" s="81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1"/>
    </row>
    <row r="524" spans="1:15" s="11" customFormat="1" ht="12.75">
      <c r="A524" s="81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6" s="11" customFormat="1" ht="12.75" customHeight="1">
      <c r="A525" s="82"/>
      <c r="B525" s="84"/>
      <c r="P525" s="10"/>
    </row>
    <row r="526" spans="1:16" ht="12.75">
      <c r="A526" s="81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1"/>
    </row>
    <row r="527" spans="1:16" s="11" customFormat="1" ht="12.75" customHeight="1">
      <c r="A527" s="82"/>
      <c r="B527" s="84"/>
      <c r="P527" s="10"/>
    </row>
    <row r="528" spans="1:15" ht="12.75">
      <c r="A528" s="81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2.75" customHeight="1">
      <c r="A529" s="82"/>
      <c r="B529" s="84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ht="12.75">
      <c r="A530" s="82"/>
      <c r="B530" s="84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ht="12.75" customHeight="1">
      <c r="A531" s="81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2.75">
      <c r="A532" s="81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2.75" customHeight="1">
      <c r="A533" s="82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2.75">
      <c r="A534" s="92"/>
      <c r="B534" s="84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ht="12.75" customHeight="1">
      <c r="A535" s="82"/>
      <c r="B535" s="84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ht="12.75">
      <c r="A536" s="82"/>
      <c r="B536" s="84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ht="12.75" customHeight="1">
      <c r="A537" s="81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2.75">
      <c r="A538" s="81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2.75" customHeight="1">
      <c r="A539" s="81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2.75">
      <c r="A540" s="82"/>
      <c r="B540" s="84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ht="12.75" customHeight="1">
      <c r="A541" s="81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2.75">
      <c r="A542" s="81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2.75" customHeight="1">
      <c r="A543" s="81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2.75">
      <c r="A544" s="81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2.75" customHeight="1">
      <c r="A545" s="82"/>
      <c r="B545" s="84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ht="12.75">
      <c r="A546" s="81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2.75" customHeight="1">
      <c r="A547" s="82"/>
      <c r="B547" s="84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ht="12.75">
      <c r="A548" s="82"/>
      <c r="B548" s="84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ht="12.75" customHeight="1">
      <c r="A549" s="81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2.75">
      <c r="A550" s="82"/>
      <c r="B550" s="84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ht="12.75" customHeight="1">
      <c r="A551" s="81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2.75">
      <c r="A552" s="81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2.75" customHeight="1">
      <c r="A553" s="82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2.75">
      <c r="A554" s="82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2.75" customHeight="1">
      <c r="A555" s="82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2.75">
      <c r="A556" s="82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2.75" customHeight="1">
      <c r="A557" s="82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2.75">
      <c r="A558" s="82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2.75" customHeight="1">
      <c r="A559" s="82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2.75">
      <c r="A560" s="82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2.75" customHeight="1">
      <c r="A561" s="82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2.75">
      <c r="A562" s="82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2.75" customHeight="1">
      <c r="A563" s="82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2.75">
      <c r="A564" s="82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2.75" customHeight="1">
      <c r="A565" s="82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2.75">
      <c r="A566" s="82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2.75" customHeight="1">
      <c r="A567" s="82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2.75">
      <c r="A568" s="82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2.75" customHeight="1">
      <c r="A569" s="82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2.75">
      <c r="A570" s="82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2.75" customHeight="1">
      <c r="A571" s="82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2.75">
      <c r="A572" s="82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2.75" customHeight="1">
      <c r="A573" s="82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2.75">
      <c r="A574" s="82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2.75" customHeight="1">
      <c r="A575" s="82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2.75">
      <c r="A576" s="82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2.75" customHeight="1">
      <c r="A577" s="82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2.75">
      <c r="A578" s="82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2.75" customHeight="1">
      <c r="A579" s="82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2.75">
      <c r="A580" s="82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2.75" customHeight="1">
      <c r="A581" s="82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2.75">
      <c r="A582" s="82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2.75" customHeight="1">
      <c r="A583" s="82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2.75">
      <c r="A584" s="82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2.75" customHeight="1">
      <c r="A585" s="82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2.75">
      <c r="A586" s="82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2.75" customHeight="1">
      <c r="A587" s="82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2.75">
      <c r="A588" s="82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2.75" customHeight="1">
      <c r="A589" s="82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2.75">
      <c r="A590" s="82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2.75" customHeight="1">
      <c r="A591" s="82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2.75">
      <c r="A592" s="82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2.75" customHeight="1">
      <c r="A593" s="82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2.75">
      <c r="A594" s="82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2.75" customHeight="1">
      <c r="A595" s="82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2.75">
      <c r="A596" s="82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2.75" customHeight="1">
      <c r="A597" s="82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2.75">
      <c r="A598" s="82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2.75" customHeight="1">
      <c r="A599" s="82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2.75">
      <c r="A600" s="82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 customHeight="1">
      <c r="A601" s="82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82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 customHeight="1">
      <c r="A603" s="82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82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 customHeight="1">
      <c r="A605" s="82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2.75">
      <c r="A606" s="82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2.75" customHeight="1">
      <c r="A607" s="82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2.75">
      <c r="A608" s="82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2.75" customHeight="1">
      <c r="A609" s="82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2.75">
      <c r="A610" s="82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2.75" customHeight="1">
      <c r="A611" s="82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2.75">
      <c r="A612" s="82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2.75" customHeight="1">
      <c r="A613" s="82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2.75">
      <c r="A614" s="82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2.75" customHeight="1">
      <c r="A615" s="82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2.75">
      <c r="A616" s="82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2.75" customHeight="1">
      <c r="A617" s="82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2.75">
      <c r="A618" s="82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2.75" customHeight="1">
      <c r="A619" s="82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2.75">
      <c r="A620" s="82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2.75" customHeight="1">
      <c r="A621" s="82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2.75">
      <c r="A622" s="82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2.75" customHeight="1">
      <c r="A623" s="82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2.75">
      <c r="A624" s="82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2.75" customHeight="1">
      <c r="A625" s="82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2.75">
      <c r="A626" s="82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2.75" customHeight="1">
      <c r="A627" s="82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2.75">
      <c r="A628" s="82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2.75" customHeight="1">
      <c r="A629" s="82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2.75">
      <c r="A630" s="82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2.75" customHeight="1">
      <c r="A631" s="82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2.75">
      <c r="A632" s="82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2.75" customHeight="1">
      <c r="A633" s="82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2.75">
      <c r="A634" s="82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2.75" customHeight="1">
      <c r="A635" s="82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2.75">
      <c r="A636" s="82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2.75" customHeight="1">
      <c r="A637" s="82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2.75">
      <c r="A638" s="82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2.75" customHeight="1">
      <c r="A639" s="82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2.75">
      <c r="A640" s="82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2.75" customHeight="1">
      <c r="A641" s="82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2.75">
      <c r="A642" s="82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2.75" customHeight="1">
      <c r="A643" s="82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2.75">
      <c r="A644" s="82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2.75" customHeight="1">
      <c r="A645" s="82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2.75">
      <c r="A646" s="82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2.75" customHeight="1">
      <c r="A647" s="82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2.75">
      <c r="A648" s="82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2.75" customHeight="1">
      <c r="A649" s="82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2.75">
      <c r="A650" s="82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2.75" customHeight="1">
      <c r="A651" s="82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2.75">
      <c r="A652" s="82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2.75" customHeight="1">
      <c r="A653" s="82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2.75">
      <c r="A654" s="82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2.75" customHeight="1">
      <c r="A655" s="82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2.75">
      <c r="A656" s="82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2.75" customHeight="1">
      <c r="A657" s="82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2.75">
      <c r="A658" s="82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2.75" customHeight="1">
      <c r="A659" s="82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2.75">
      <c r="A660" s="82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2.75" customHeight="1">
      <c r="A661" s="82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2.75">
      <c r="A662" s="82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2.75" customHeight="1">
      <c r="A663" s="82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2.75">
      <c r="A664" s="82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2.75" customHeight="1">
      <c r="A665" s="82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2.75">
      <c r="A666" s="82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2.75" customHeight="1">
      <c r="A667" s="82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2.75">
      <c r="A668" s="82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2.75" customHeight="1">
      <c r="A669" s="82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2.75">
      <c r="A670" s="82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2.75" customHeight="1">
      <c r="A671" s="82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2.75">
      <c r="A672" s="82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2.75" customHeight="1">
      <c r="A673" s="82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2.75">
      <c r="A674" s="82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2.75" customHeight="1">
      <c r="A675" s="82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2.75">
      <c r="A676" s="82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2.75" customHeight="1">
      <c r="A677" s="82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2.75">
      <c r="A678" s="82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2.75" customHeight="1">
      <c r="A679" s="82"/>
      <c r="B679" s="14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2.75">
      <c r="A680" s="82"/>
      <c r="B680" s="14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2.75" customHeight="1">
      <c r="A681" s="82"/>
      <c r="B681" s="14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2.75">
      <c r="A682" s="82"/>
      <c r="B682" s="14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2.75" customHeight="1">
      <c r="A683" s="82"/>
      <c r="B683" s="14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2.75">
      <c r="A684" s="82"/>
      <c r="B684" s="14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2.75" customHeight="1">
      <c r="A685" s="82"/>
      <c r="B685" s="14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2.75">
      <c r="A686" s="82"/>
      <c r="B686" s="14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2.75" customHeight="1">
      <c r="A687" s="82"/>
      <c r="B687" s="14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2.75">
      <c r="A688" s="82"/>
      <c r="B688" s="14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2.75" customHeight="1">
      <c r="A689" s="82"/>
      <c r="B689" s="14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2.75">
      <c r="A690" s="82"/>
      <c r="B690" s="14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2.75" customHeight="1">
      <c r="A691" s="82"/>
      <c r="B691" s="1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2.75">
      <c r="A692" s="82"/>
      <c r="B692" s="14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2.75" customHeight="1">
      <c r="A693" s="82"/>
      <c r="B693" s="14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2.75">
      <c r="A694" s="82"/>
      <c r="B694" s="14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2.75" customHeight="1">
      <c r="A695" s="82"/>
      <c r="B695" s="14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2.75">
      <c r="A696" s="82"/>
      <c r="B696" s="14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2.75" customHeight="1">
      <c r="A697" s="82"/>
      <c r="B697" s="1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2.75">
      <c r="A698" s="82"/>
      <c r="B698" s="1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2.75" customHeight="1">
      <c r="A699" s="82"/>
      <c r="B699" s="14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2.75">
      <c r="A700" s="82"/>
      <c r="B700" s="14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2.75" customHeight="1">
      <c r="A701" s="82"/>
      <c r="B701" s="14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2.75">
      <c r="A702" s="82"/>
      <c r="B702" s="14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2.75" customHeight="1">
      <c r="A703" s="82"/>
      <c r="B703" s="14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2.75">
      <c r="A704" s="82"/>
      <c r="B704" s="14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2.75" customHeight="1">
      <c r="A705" s="82"/>
      <c r="B705" s="14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2.75">
      <c r="A706" s="82"/>
      <c r="B706" s="14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2.75" customHeight="1">
      <c r="A707" s="82"/>
      <c r="B707" s="14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2.75">
      <c r="A708" s="82"/>
      <c r="B708" s="14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2.75" customHeight="1">
      <c r="A709" s="82"/>
      <c r="B709" s="14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2.75">
      <c r="A710" s="82"/>
      <c r="B710" s="14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2.75" customHeight="1">
      <c r="A711" s="82"/>
      <c r="B711" s="14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2.75">
      <c r="A712" s="82"/>
      <c r="B712" s="14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2.75" customHeight="1">
      <c r="A713" s="82"/>
      <c r="B713" s="14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2.75">
      <c r="A714" s="82"/>
      <c r="B714" s="14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2.75" customHeight="1">
      <c r="A715" s="82"/>
      <c r="B715" s="14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2.75">
      <c r="A716" s="82"/>
      <c r="B716" s="14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2.75" customHeight="1">
      <c r="A717" s="82"/>
      <c r="B717" s="14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2.75">
      <c r="A718" s="82"/>
      <c r="B718" s="14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2.75" customHeight="1">
      <c r="A719" s="82"/>
      <c r="B719" s="14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2.75">
      <c r="A720" s="82"/>
      <c r="B720" s="14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2.75" customHeight="1">
      <c r="A721" s="82"/>
      <c r="B721" s="14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2.75">
      <c r="A722" s="82"/>
      <c r="B722" s="14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2.75" customHeight="1">
      <c r="A723" s="82"/>
      <c r="B723" s="14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2.75">
      <c r="A724" s="82"/>
      <c r="B724" s="14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2.75" customHeight="1">
      <c r="A725" s="82"/>
      <c r="B725" s="14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2.75">
      <c r="A726" s="82"/>
      <c r="B726" s="14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2.75" customHeight="1">
      <c r="A727" s="82"/>
      <c r="B727" s="14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2.75">
      <c r="A728" s="82"/>
      <c r="B728" s="14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2.75" customHeight="1">
      <c r="A729" s="82"/>
      <c r="B729" s="14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2.75">
      <c r="A730" s="82"/>
      <c r="B730" s="14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2.75" customHeight="1">
      <c r="A731" s="82"/>
      <c r="B731" s="14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2.75">
      <c r="A732" s="82"/>
      <c r="B732" s="14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2.75" customHeight="1">
      <c r="A733" s="82"/>
      <c r="B733" s="14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2.75">
      <c r="A734" s="82"/>
      <c r="B734" s="14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2.75" customHeight="1">
      <c r="A735" s="82"/>
      <c r="B735" s="14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ht="12.75">
      <c r="A736" s="82"/>
      <c r="B736" s="14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ht="12.75" customHeight="1">
      <c r="A737" s="82"/>
      <c r="B737" s="14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ht="12.75">
      <c r="A738" s="82"/>
      <c r="B738" s="14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ht="12.75" customHeight="1">
      <c r="A739" s="82"/>
      <c r="B739" s="14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ht="12.75">
      <c r="A740" s="82"/>
      <c r="B740" s="14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ht="12.75" customHeight="1">
      <c r="A741" s="82"/>
      <c r="B741" s="14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ht="12.75">
      <c r="A742" s="82"/>
      <c r="B742" s="14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ht="12.75" customHeight="1">
      <c r="A743" s="82"/>
      <c r="B743" s="14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ht="12.75">
      <c r="A744" s="82"/>
      <c r="B744" s="14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ht="12.75" customHeight="1">
      <c r="A745" s="82"/>
      <c r="B745" s="14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ht="12.75">
      <c r="A746" s="82"/>
      <c r="B746" s="14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ht="12.75" customHeight="1">
      <c r="A747" s="82"/>
      <c r="B747" s="14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ht="12.75">
      <c r="A748" s="82"/>
      <c r="B748" s="14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ht="12.75" customHeight="1">
      <c r="A749" s="82"/>
      <c r="B749" s="14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ht="12.75">
      <c r="A750" s="82"/>
      <c r="B750" s="14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ht="12.75" customHeight="1">
      <c r="A751" s="82"/>
      <c r="B751" s="14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ht="12.75">
      <c r="A752" s="82"/>
      <c r="B752" s="14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ht="12.75" customHeight="1">
      <c r="A753" s="82"/>
      <c r="B753" s="14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ht="12.75">
      <c r="A754" s="82"/>
      <c r="B754" s="14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ht="12.75" customHeight="1">
      <c r="A755" s="82"/>
      <c r="B755" s="14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ht="12.75">
      <c r="A756" s="82"/>
      <c r="B756" s="14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ht="12.75" customHeight="1">
      <c r="A757" s="82"/>
      <c r="B757" s="14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ht="12.75">
      <c r="A758" s="82"/>
      <c r="B758" s="14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ht="12.75" customHeight="1">
      <c r="A759" s="82"/>
      <c r="B759" s="14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ht="12.75">
      <c r="A760" s="82"/>
      <c r="B760" s="14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ht="12.75" customHeight="1">
      <c r="A761" s="82"/>
      <c r="B761" s="14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ht="12.75">
      <c r="A762" s="82"/>
      <c r="B762" s="14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ht="12.75" customHeight="1">
      <c r="A763" s="82"/>
      <c r="B763" s="14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ht="12.75">
      <c r="A764" s="82"/>
      <c r="B764" s="14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ht="12.75" customHeight="1">
      <c r="A765" s="82"/>
      <c r="B765" s="14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ht="12.75">
      <c r="A766" s="82"/>
      <c r="B766" s="14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ht="12.75" customHeight="1">
      <c r="A767" s="82"/>
      <c r="B767" s="14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ht="12.75">
      <c r="A768" s="82"/>
      <c r="B768" s="14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ht="12.75" customHeight="1">
      <c r="A769" s="82"/>
      <c r="B769" s="14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spans="1:15" ht="12.75">
      <c r="A770" s="82"/>
      <c r="B770" s="14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spans="1:15" ht="12.75" customHeight="1">
      <c r="A771" s="82"/>
      <c r="B771" s="14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spans="1:15" ht="12.75">
      <c r="A772" s="82"/>
      <c r="B772" s="14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spans="1:15" ht="12.75" customHeight="1">
      <c r="A773" s="82"/>
      <c r="B773" s="14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spans="1:15" ht="12.75">
      <c r="A774" s="82"/>
      <c r="B774" s="14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ht="12.75" customHeight="1">
      <c r="A775" s="82"/>
      <c r="B775" s="14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ht="12.75">
      <c r="A776" s="82"/>
      <c r="B776" s="14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ht="12.75" customHeight="1">
      <c r="A777" s="82"/>
      <c r="B777" s="14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ht="12.75">
      <c r="A778" s="82"/>
      <c r="B778" s="14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ht="12.75" customHeight="1">
      <c r="A779" s="82"/>
      <c r="B779" s="14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ht="12.75">
      <c r="A780" s="82"/>
      <c r="B780" s="14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ht="12.75" customHeight="1">
      <c r="A781" s="82"/>
      <c r="B781" s="14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ht="12.75">
      <c r="A782" s="82"/>
      <c r="B782" s="14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ht="12.75" customHeight="1">
      <c r="A783" s="82"/>
      <c r="B783" s="14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ht="12.75">
      <c r="A784" s="82"/>
      <c r="B784" s="14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spans="1:15" ht="12.75" customHeight="1">
      <c r="A785" s="82"/>
      <c r="B785" s="14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spans="1:15" ht="12.75">
      <c r="A786" s="82"/>
      <c r="B786" s="14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spans="1:15" ht="12.75" customHeight="1">
      <c r="A787" s="82"/>
      <c r="B787" s="14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ht="12.75">
      <c r="A788" s="82"/>
      <c r="B788" s="14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ht="12.75" customHeight="1">
      <c r="A789" s="82"/>
      <c r="B789" s="14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ht="12.75">
      <c r="A790" s="82"/>
      <c r="B790" s="14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ht="12.75" customHeight="1">
      <c r="A791" s="82"/>
      <c r="B791" s="14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spans="1:15" ht="12.75">
      <c r="A792" s="82"/>
      <c r="B792" s="14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spans="1:15" ht="12.75" customHeight="1">
      <c r="A793" s="82"/>
      <c r="B793" s="14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spans="1:15" ht="12.75">
      <c r="A794" s="82"/>
      <c r="B794" s="14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spans="1:15" ht="12.75" customHeight="1">
      <c r="A795" s="82"/>
      <c r="B795" s="14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spans="1:15" ht="12.75">
      <c r="A796" s="82"/>
      <c r="B796" s="14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spans="1:15" ht="12.75" customHeight="1">
      <c r="A797" s="82"/>
      <c r="B797" s="14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ht="12.75">
      <c r="A798" s="82"/>
      <c r="B798" s="14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spans="1:15" ht="12.75" customHeight="1">
      <c r="A799" s="82"/>
      <c r="B799" s="14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ht="12.75">
      <c r="A800" s="82"/>
      <c r="B800" s="14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spans="1:15" ht="12.75" customHeight="1">
      <c r="A801" s="82"/>
      <c r="B801" s="14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spans="1:15" ht="12.75">
      <c r="A802" s="82"/>
      <c r="B802" s="14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spans="1:15" ht="12.75" customHeight="1">
      <c r="A803" s="82"/>
      <c r="B803" s="14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spans="1:15" ht="12.75">
      <c r="A804" s="82"/>
      <c r="B804" s="14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spans="1:15" ht="12.75" customHeight="1">
      <c r="A805" s="82"/>
      <c r="B805" s="14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spans="1:15" ht="12.75">
      <c r="A806" s="82"/>
      <c r="B806" s="14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spans="1:15" ht="12.75" customHeight="1">
      <c r="A807" s="82"/>
      <c r="B807" s="14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spans="1:15" ht="12.75">
      <c r="A808" s="82"/>
      <c r="B808" s="14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spans="1:15" ht="12.75" customHeight="1">
      <c r="A809" s="82"/>
      <c r="B809" s="14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spans="1:15" ht="12.75">
      <c r="A810" s="82"/>
      <c r="B810" s="14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spans="1:15" ht="12.75" customHeight="1">
      <c r="A811" s="82"/>
      <c r="B811" s="14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spans="1:15" ht="12.75">
      <c r="A812" s="82"/>
      <c r="B812" s="14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spans="1:15" ht="12.75" customHeight="1">
      <c r="A813" s="82"/>
      <c r="B813" s="14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spans="1:15" ht="12.75">
      <c r="A814" s="82"/>
      <c r="B814" s="14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spans="1:15" ht="12.75" customHeight="1">
      <c r="A815" s="82"/>
      <c r="B815" s="14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spans="1:15" ht="12.75">
      <c r="A816" s="82"/>
      <c r="B816" s="14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spans="1:15" ht="12.75" customHeight="1">
      <c r="A817" s="82"/>
      <c r="B817" s="14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spans="1:15" ht="12.75">
      <c r="A818" s="82"/>
      <c r="B818" s="14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spans="1:15" ht="12.75" customHeight="1">
      <c r="A819" s="82"/>
      <c r="B819" s="14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spans="1:15" ht="12.75">
      <c r="A820" s="82"/>
      <c r="B820" s="14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spans="1:15" ht="12.75" customHeight="1">
      <c r="A821" s="82"/>
      <c r="B821" s="14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spans="1:15" ht="12.75">
      <c r="A822" s="82"/>
      <c r="B822" s="14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spans="1:15" ht="12.75" customHeight="1">
      <c r="A823" s="82"/>
      <c r="B823" s="14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spans="1:15" ht="12.75">
      <c r="A824" s="82"/>
      <c r="B824" s="14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spans="1:15" ht="12.75" customHeight="1">
      <c r="A825" s="82"/>
      <c r="B825" s="14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spans="1:15" ht="12.75">
      <c r="A826" s="82"/>
      <c r="B826" s="14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spans="1:15" ht="12.75" customHeight="1">
      <c r="A827" s="82"/>
      <c r="B827" s="14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spans="1:15" ht="12.75">
      <c r="A828" s="82"/>
      <c r="B828" s="14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spans="1:15" ht="12.75" customHeight="1">
      <c r="A829" s="82"/>
      <c r="B829" s="14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spans="1:15" ht="12.75">
      <c r="A830" s="82"/>
      <c r="B830" s="14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spans="1:15" ht="12.75" customHeight="1">
      <c r="A831" s="82"/>
      <c r="B831" s="14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spans="1:15" ht="12.75">
      <c r="A832" s="82"/>
      <c r="B832" s="14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spans="1:15" ht="12.75" customHeight="1">
      <c r="A833" s="82"/>
      <c r="B833" s="14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spans="1:15" ht="12.75">
      <c r="A834" s="82"/>
      <c r="B834" s="14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spans="1:15" ht="12.75" customHeight="1">
      <c r="A835" s="82"/>
      <c r="B835" s="14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spans="1:15" ht="12.75">
      <c r="A836" s="82"/>
      <c r="B836" s="14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spans="1:15" ht="12.75" customHeight="1">
      <c r="A837" s="82"/>
      <c r="B837" s="14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spans="1:15" ht="12.75">
      <c r="A838" s="82"/>
      <c r="B838" s="14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spans="1:15" ht="12.75" customHeight="1">
      <c r="A839" s="82"/>
      <c r="B839" s="14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</sheetData>
  <sheetProtection/>
  <mergeCells count="57">
    <mergeCell ref="A1:O1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B10:F10"/>
    <mergeCell ref="H2:H3"/>
    <mergeCell ref="I2:J2"/>
    <mergeCell ref="K2:K3"/>
    <mergeCell ref="B29:F29"/>
    <mergeCell ref="B52:O52"/>
    <mergeCell ref="B105:D105"/>
    <mergeCell ref="A152:B152"/>
    <mergeCell ref="B154:D154"/>
    <mergeCell ref="A183:B183"/>
    <mergeCell ref="B186:E186"/>
    <mergeCell ref="C53:D53"/>
    <mergeCell ref="C106:D106"/>
    <mergeCell ref="C155:D155"/>
    <mergeCell ref="B185:D185"/>
    <mergeCell ref="A206:B206"/>
    <mergeCell ref="B208:H208"/>
    <mergeCell ref="B209:C209"/>
    <mergeCell ref="A216:B216"/>
    <mergeCell ref="B221:C221"/>
    <mergeCell ref="A244:B244"/>
    <mergeCell ref="B392:O392"/>
    <mergeCell ref="B300:C300"/>
    <mergeCell ref="A307:B307"/>
    <mergeCell ref="B313:H313"/>
    <mergeCell ref="B314:E314"/>
    <mergeCell ref="B338:C338"/>
    <mergeCell ref="A321:B321"/>
    <mergeCell ref="B279:O279"/>
    <mergeCell ref="A296:B296"/>
    <mergeCell ref="B299:H299"/>
    <mergeCell ref="A345:B345"/>
    <mergeCell ref="B337:N337"/>
    <mergeCell ref="B260:O260"/>
    <mergeCell ref="A275:B275"/>
    <mergeCell ref="C261:D261"/>
    <mergeCell ref="B325:N325"/>
    <mergeCell ref="A422:B422"/>
    <mergeCell ref="A444:B444"/>
    <mergeCell ref="K405:M405"/>
    <mergeCell ref="K406:M406"/>
    <mergeCell ref="B259:F259"/>
    <mergeCell ref="B393:C393"/>
    <mergeCell ref="B403:O403"/>
    <mergeCell ref="B326:C326"/>
    <mergeCell ref="A333:B3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Jasna</cp:lastModifiedBy>
  <cp:lastPrinted>2019-12-20T10:37:32Z</cp:lastPrinted>
  <dcterms:created xsi:type="dcterms:W3CDTF">2013-09-11T11:00:21Z</dcterms:created>
  <dcterms:modified xsi:type="dcterms:W3CDTF">2019-12-20T10:37:35Z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